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3"/>
  </bookViews>
  <sheets>
    <sheet name="Balance Sheet" sheetId="1" r:id="rId1"/>
    <sheet name="P &amp; L" sheetId="2" r:id="rId2"/>
    <sheet name="Stm of changes of equity" sheetId="3" r:id="rId3"/>
    <sheet name="Cashflow" sheetId="4" r:id="rId4"/>
  </sheets>
  <definedNames>
    <definedName name="_xlnm.Print_Area" localSheetId="0">'Balance Sheet'!$B$1:$F$63</definedName>
    <definedName name="_xlnm.Print_Area" localSheetId="3">'Cashflow'!$B$1:$E$71</definedName>
    <definedName name="_xlnm.Print_Area" localSheetId="1">'P &amp; L'!$B$1:$I$58</definedName>
    <definedName name="_xlnm.Print_Area" localSheetId="2">'Stm of changes of equity'!$B$1:$I$35</definedName>
  </definedNames>
  <calcPr fullCalcOnLoad="1"/>
</workbook>
</file>

<file path=xl/sharedStrings.xml><?xml version="1.0" encoding="utf-8"?>
<sst xmlns="http://schemas.openxmlformats.org/spreadsheetml/2006/main" count="205" uniqueCount="165">
  <si>
    <t>LII HEN INDUSTRIES BHD ( 301361-U)</t>
  </si>
  <si>
    <t>AS AT</t>
  </si>
  <si>
    <t xml:space="preserve">END OF </t>
  </si>
  <si>
    <t>CURRENT</t>
  </si>
  <si>
    <t>QUARTER</t>
  </si>
  <si>
    <t>RM'000</t>
  </si>
  <si>
    <t>PRECEDING</t>
  </si>
  <si>
    <t>FINANCIAL</t>
  </si>
  <si>
    <t>YEAR ENDED</t>
  </si>
  <si>
    <t>UNAUDITED</t>
  </si>
  <si>
    <t>AUDITED</t>
  </si>
  <si>
    <t>Property, plant and equipment</t>
  </si>
  <si>
    <t>Investment property</t>
  </si>
  <si>
    <t>Long Term Investments</t>
  </si>
  <si>
    <t>Goodwill on consolidation</t>
  </si>
  <si>
    <t>Intangible Assets</t>
  </si>
  <si>
    <t>Current Liabilities</t>
  </si>
  <si>
    <t>Share Capital</t>
  </si>
  <si>
    <t>LII HEN  INDUSTRIES BHD ( 301361-U)</t>
  </si>
  <si>
    <t>The Board of Directors is pleased to announce the following :</t>
  </si>
  <si>
    <t xml:space="preserve">CURRENT </t>
  </si>
  <si>
    <t>YEAR</t>
  </si>
  <si>
    <t>CORRESPONDING</t>
  </si>
  <si>
    <t>TO DATE</t>
  </si>
  <si>
    <t>PERIOD</t>
  </si>
  <si>
    <t>Revenue</t>
  </si>
  <si>
    <t>Cost of sales</t>
  </si>
  <si>
    <t>Gross Profit</t>
  </si>
  <si>
    <t>Operating expenses</t>
  </si>
  <si>
    <t>Finance costs</t>
  </si>
  <si>
    <t>Taxation</t>
  </si>
  <si>
    <t>CONDENSED CONSOLIDATED STATEMENTS OF CHANGES IN EQUITY</t>
  </si>
  <si>
    <t>Share</t>
  </si>
  <si>
    <t>Capital</t>
  </si>
  <si>
    <t>Premium</t>
  </si>
  <si>
    <t>Retained</t>
  </si>
  <si>
    <t>Profit</t>
  </si>
  <si>
    <t>Total</t>
  </si>
  <si>
    <t>( The Condensed Consolidated Statements of Changes in Equity should be read in conjunction with the</t>
  </si>
  <si>
    <t>Cash Flow From Operating Activities</t>
  </si>
  <si>
    <t>Adjustments for :-</t>
  </si>
  <si>
    <t>Interest expenses</t>
  </si>
  <si>
    <t>Interest income</t>
  </si>
  <si>
    <t>Operating profit before working capital changes</t>
  </si>
  <si>
    <t>Interest paid</t>
  </si>
  <si>
    <t>Tax paid</t>
  </si>
  <si>
    <t>Cash Flow From Investing Activities</t>
  </si>
  <si>
    <t>Purchase of property,plant and equipment</t>
  </si>
  <si>
    <t>Proceeds from disposal of property, plant and equipment</t>
  </si>
  <si>
    <t>Net cash used in investing activities</t>
  </si>
  <si>
    <t>Cash Flow From Financing Activities</t>
  </si>
  <si>
    <t>Banker Acceptances</t>
  </si>
  <si>
    <t>Dividend paid</t>
  </si>
  <si>
    <t>Net changes in Cash and Cash Equivalents</t>
  </si>
  <si>
    <t>Cash and Cash Equivalents Brought Forward</t>
  </si>
  <si>
    <t>Cash and Cash Equivalents Carried Forward</t>
  </si>
  <si>
    <t>Cash and cash equivalents carried forward consists of :-</t>
  </si>
  <si>
    <t>Cash and bank balances</t>
  </si>
  <si>
    <t>Bank overdraft</t>
  </si>
  <si>
    <t xml:space="preserve">             INDIVIDUAL QUARTER</t>
  </si>
  <si>
    <t xml:space="preserve">            CUMULATIVE QUARTER</t>
  </si>
  <si>
    <t>Note</t>
  </si>
  <si>
    <t>Net cash (used in)/from operating activities</t>
  </si>
  <si>
    <t>Revaluation</t>
  </si>
  <si>
    <t>Reserve</t>
  </si>
  <si>
    <t>Profit for the period</t>
  </si>
  <si>
    <t>Basic</t>
  </si>
  <si>
    <t>Diluted</t>
  </si>
  <si>
    <t>ASSETS</t>
  </si>
  <si>
    <t>Non-current assets</t>
  </si>
  <si>
    <t>Current assets</t>
  </si>
  <si>
    <t>Inventories</t>
  </si>
  <si>
    <t>Trade receivables</t>
  </si>
  <si>
    <t>Other receivables</t>
  </si>
  <si>
    <t>Tax assets</t>
  </si>
  <si>
    <t>Cash and Bank Balances</t>
  </si>
  <si>
    <t>TOTAL ASSETS</t>
  </si>
  <si>
    <t>Reserves</t>
  </si>
  <si>
    <t>Non-current liabilities</t>
  </si>
  <si>
    <t>Borrowings</t>
  </si>
  <si>
    <t>Deferred taxation</t>
  </si>
  <si>
    <t>Provision for Taxation</t>
  </si>
  <si>
    <t>TOTAL EQUITY AND LIABILITIES</t>
  </si>
  <si>
    <t>Interest</t>
  </si>
  <si>
    <t>Equity</t>
  </si>
  <si>
    <t>Prepaid lease payment</t>
  </si>
  <si>
    <t>Fixed deposits with licensed banks</t>
  </si>
  <si>
    <t>Short term investment</t>
  </si>
  <si>
    <t>Short term borrowings</t>
  </si>
  <si>
    <t>Unrealised foreign exchange loss/(gain)</t>
  </si>
  <si>
    <t>Profit attributable to :-</t>
  </si>
  <si>
    <t>Non-controlling Interest</t>
  </si>
  <si>
    <t>Non</t>
  </si>
  <si>
    <t>Controlling</t>
  </si>
  <si>
    <t>Total comprehensive income for the period</t>
  </si>
  <si>
    <t>Owners of the Parent</t>
  </si>
  <si>
    <t>Earning per share attributable to owners of the Parent (sen)</t>
  </si>
  <si>
    <t>----Non distributable-------</t>
  </si>
  <si>
    <t>Distributable</t>
  </si>
  <si>
    <t>EQUITY AND LIABILITIES</t>
  </si>
  <si>
    <t>Equity attibutable to owners of the Parent:</t>
  </si>
  <si>
    <t>Non-controlling interest</t>
  </si>
  <si>
    <t>TOTAL EQUITY</t>
  </si>
  <si>
    <t>TOTAL LIABILITIES</t>
  </si>
  <si>
    <t xml:space="preserve">( The Condensed Consolidated Statement of Financial Position should be read in conjunction with the Annual </t>
  </si>
  <si>
    <t xml:space="preserve">( The Condensed Consolidated Statement of Cash Flow should be read in conjunction with the Annual Financial  </t>
  </si>
  <si>
    <t>Payables</t>
  </si>
  <si>
    <t>Derivatives financial instruments at fair value</t>
  </si>
  <si>
    <t>Dividend payables</t>
  </si>
  <si>
    <t>Profit before Taxation</t>
  </si>
  <si>
    <t>Profit from operations</t>
  </si>
  <si>
    <t>Profit before taxation</t>
  </si>
  <si>
    <t>----------Attributable to owners of the Parent ------------------------</t>
  </si>
  <si>
    <t>Drawdown of term loan</t>
  </si>
  <si>
    <t xml:space="preserve">( The Condensed Consolidated Statement of Comprehensive Income should be read in conjunction with the Annual </t>
  </si>
  <si>
    <t>Property, plant and equipment written off</t>
  </si>
  <si>
    <t>Income tax refund</t>
  </si>
  <si>
    <t>Net fair value loss/(gain) on financial instruments measured at fair value</t>
  </si>
  <si>
    <t>(Increase)/decrease in inventories</t>
  </si>
  <si>
    <t>Balance as at 1 January 2014</t>
  </si>
  <si>
    <t xml:space="preserve">Depreciation </t>
  </si>
  <si>
    <t>Realisation of derivative financial instruments</t>
  </si>
  <si>
    <t xml:space="preserve"> </t>
  </si>
  <si>
    <t>31/12/2014</t>
  </si>
  <si>
    <t>Increase in payables</t>
  </si>
  <si>
    <t xml:space="preserve">Repayment of term loans </t>
  </si>
  <si>
    <t xml:space="preserve">  Financial Report for the year ended 31st December 2014 )</t>
  </si>
  <si>
    <t>Balance as at 1 January 2015</t>
  </si>
  <si>
    <t xml:space="preserve">  Report for the year ended 31 December 2014 )</t>
  </si>
  <si>
    <t xml:space="preserve">   Annual Financial Report for the year ended 31 December 2014 )</t>
  </si>
  <si>
    <t>Inventories written off due to fire incident</t>
  </si>
  <si>
    <t>Biological Assets</t>
  </si>
  <si>
    <t>(Increase) in receivables</t>
  </si>
  <si>
    <t>Biological assets</t>
  </si>
  <si>
    <t>Decreased in short term investment</t>
  </si>
  <si>
    <t>CONDENSED CONSOLIDATED STATEMENT OF FINANCIAL POSITION AS AT 31 DECEMBER 2015</t>
  </si>
  <si>
    <t>31/12/2015</t>
  </si>
  <si>
    <t>UNAUDITED RESULTS OF THE GROUP FOR 4TH QUARTER ENDED 31 DECEMBER 2015</t>
  </si>
  <si>
    <t>CONDENSED CONSOLIDATED STATEMENTS OF COMPREHENSIVE INCOME FOR THE QUARTER ENDED 31 DECEMBER 2015</t>
  </si>
  <si>
    <t>31.12.2015</t>
  </si>
  <si>
    <t>31.12.2014</t>
  </si>
  <si>
    <t>FOR THE QUARTER ENDED 31 DECEMBER 2015</t>
  </si>
  <si>
    <t>Balance as at 31 December 2015</t>
  </si>
  <si>
    <t>Balance as at 31 December 2014</t>
  </si>
  <si>
    <t>CONDENSED CONSOLIDATED STATEMENT OF CASH FLOW FOR PERIOD ENDED 31 DECEMBER 2015</t>
  </si>
  <si>
    <t>Ended 31.12.2015</t>
  </si>
  <si>
    <t>Ended 31.12.2014</t>
  </si>
  <si>
    <t>Impairment loss on receivable</t>
  </si>
  <si>
    <t>Revlauation surplus of property, plant and equipment</t>
  </si>
  <si>
    <t>Other comprehensive income for the period, net of tax item</t>
  </si>
  <si>
    <t xml:space="preserve">  that will not be reclassfied subsequently to profit and loss</t>
  </si>
  <si>
    <t>Total comprehensive income attributable to :</t>
  </si>
  <si>
    <t>Amortisation of intangible assets</t>
  </si>
  <si>
    <t>Impairment loss on intangible assets</t>
  </si>
  <si>
    <t>Bonus issue expenses</t>
  </si>
  <si>
    <t>Share issued expenses</t>
  </si>
  <si>
    <t>*</t>
  </si>
  <si>
    <t xml:space="preserve">* Adjusted for bonus and share split involving one Bonus Share for every two existing LHIB Shares and subdivision of every one LHIB Share into </t>
  </si>
  <si>
    <t xml:space="preserve">  two ordinary shares of RM0.50 each in LHIB Share respectively.</t>
  </si>
  <si>
    <t>Other operating income</t>
  </si>
  <si>
    <t>Cash generated from operations</t>
  </si>
  <si>
    <t>(Gain) on disposal of property, plant and equipment</t>
  </si>
  <si>
    <t>Net cash used in financing activities</t>
  </si>
  <si>
    <t>Bonus issue</t>
  </si>
  <si>
    <t>Dividends paid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</si>
</sst>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_);_(@_)"/>
    <numFmt numFmtId="165" formatCode="_(* #,##0.00_);_(* \(#,##0.00\);_(* &quot;-&quot;_);_(@_)"/>
  </numFmts>
  <fonts count="42">
    <font>
      <sz val="10"/>
      <name val="Times New Roman"/>
      <family val="1"/>
    </font>
    <font>
      <sz val="10"/>
      <name val="Arial"/>
      <family val="0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0" xfId="0" applyFont="1" applyAlignment="1">
      <alignment horizontal="center"/>
    </xf>
    <xf numFmtId="41" fontId="1" fillId="0" borderId="0" xfId="0" applyNumberFormat="1" applyFont="1" applyAlignment="1">
      <alignment/>
    </xf>
    <xf numFmtId="41" fontId="1" fillId="0" borderId="10" xfId="0" applyNumberFormat="1" applyFont="1" applyBorder="1" applyAlignment="1">
      <alignment/>
    </xf>
    <xf numFmtId="41" fontId="1" fillId="0" borderId="11" xfId="0" applyNumberFormat="1" applyFont="1" applyBorder="1" applyAlignment="1">
      <alignment/>
    </xf>
    <xf numFmtId="41" fontId="1" fillId="0" borderId="13" xfId="0" applyNumberFormat="1" applyFont="1" applyBorder="1" applyAlignment="1">
      <alignment/>
    </xf>
    <xf numFmtId="41" fontId="1" fillId="0" borderId="14" xfId="0" applyNumberFormat="1" applyFont="1" applyBorder="1" applyAlignment="1">
      <alignment/>
    </xf>
    <xf numFmtId="41" fontId="1" fillId="0" borderId="15" xfId="0" applyNumberFormat="1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41" fontId="1" fillId="0" borderId="16" xfId="0" applyNumberFormat="1" applyFont="1" applyBorder="1" applyAlignment="1">
      <alignment/>
    </xf>
    <xf numFmtId="38" fontId="1" fillId="0" borderId="0" xfId="0" applyNumberFormat="1" applyFont="1" applyAlignment="1">
      <alignment/>
    </xf>
    <xf numFmtId="41" fontId="1" fillId="0" borderId="12" xfId="0" applyNumberFormat="1" applyFont="1" applyBorder="1" applyAlignment="1">
      <alignment/>
    </xf>
    <xf numFmtId="38" fontId="1" fillId="0" borderId="15" xfId="0" applyNumberFormat="1" applyFont="1" applyBorder="1" applyAlignment="1">
      <alignment/>
    </xf>
    <xf numFmtId="41" fontId="1" fillId="0" borderId="0" xfId="0" applyNumberFormat="1" applyFont="1" applyBorder="1" applyAlignment="1">
      <alignment/>
    </xf>
    <xf numFmtId="14" fontId="1" fillId="0" borderId="11" xfId="0" applyNumberFormat="1" applyFont="1" applyBorder="1" applyAlignment="1">
      <alignment horizontal="center"/>
    </xf>
    <xf numFmtId="14" fontId="6" fillId="0" borderId="0" xfId="0" applyNumberFormat="1" applyFont="1" applyAlignment="1">
      <alignment horizontal="center"/>
    </xf>
    <xf numFmtId="0" fontId="1" fillId="0" borderId="0" xfId="0" applyFont="1" applyBorder="1" applyAlignment="1">
      <alignment/>
    </xf>
    <xf numFmtId="38" fontId="1" fillId="0" borderId="0" xfId="0" applyNumberFormat="1" applyFont="1" applyBorder="1" applyAlignment="1">
      <alignment/>
    </xf>
    <xf numFmtId="41" fontId="1" fillId="0" borderId="0" xfId="0" applyNumberFormat="1" applyFont="1" applyBorder="1" applyAlignment="1">
      <alignment horizontal="center"/>
    </xf>
    <xf numFmtId="41" fontId="1" fillId="0" borderId="17" xfId="0" applyNumberFormat="1" applyFont="1" applyBorder="1" applyAlignment="1">
      <alignment/>
    </xf>
    <xf numFmtId="165" fontId="1" fillId="0" borderId="0" xfId="0" applyNumberFormat="1" applyFont="1" applyBorder="1" applyAlignment="1">
      <alignment/>
    </xf>
    <xf numFmtId="165" fontId="1" fillId="0" borderId="16" xfId="0" applyNumberFormat="1" applyFont="1" applyBorder="1" applyAlignment="1">
      <alignment/>
    </xf>
    <xf numFmtId="41" fontId="1" fillId="0" borderId="18" xfId="0" applyNumberFormat="1" applyFont="1" applyBorder="1" applyAlignment="1">
      <alignment/>
    </xf>
    <xf numFmtId="0" fontId="1" fillId="0" borderId="0" xfId="0" applyFont="1" applyAlignment="1" quotePrefix="1">
      <alignment/>
    </xf>
    <xf numFmtId="0" fontId="1" fillId="0" borderId="0" xfId="0" applyFont="1" applyAlignment="1" quotePrefix="1">
      <alignment/>
    </xf>
    <xf numFmtId="41" fontId="1" fillId="0" borderId="11" xfId="0" applyNumberFormat="1" applyFont="1" applyBorder="1" applyAlignment="1">
      <alignment horizontal="center"/>
    </xf>
    <xf numFmtId="43" fontId="1" fillId="0" borderId="0" xfId="0" applyNumberFormat="1" applyFont="1" applyAlignment="1">
      <alignment/>
    </xf>
    <xf numFmtId="165" fontId="1" fillId="0" borderId="0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942975</xdr:colOff>
      <xdr:row>37</xdr:row>
      <xdr:rowOff>133350</xdr:rowOff>
    </xdr:from>
    <xdr:ext cx="66675" cy="190500"/>
    <xdr:sp fLocksText="0">
      <xdr:nvSpPr>
        <xdr:cNvPr id="1" name="Text Box 1"/>
        <xdr:cNvSpPr txBox="1">
          <a:spLocks noChangeArrowheads="1"/>
        </xdr:cNvSpPr>
      </xdr:nvSpPr>
      <xdr:spPr>
        <a:xfrm>
          <a:off x="6096000" y="616267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63"/>
  <sheetViews>
    <sheetView zoomScalePageLayoutView="0" workbookViewId="0" topLeftCell="A44">
      <selection activeCell="D55" sqref="D55"/>
    </sheetView>
  </sheetViews>
  <sheetFormatPr defaultColWidth="9.33203125" defaultRowHeight="12.75"/>
  <cols>
    <col min="1" max="1" width="4" style="1" customWidth="1"/>
    <col min="2" max="2" width="57.16015625" style="1" customWidth="1"/>
    <col min="3" max="3" width="5.83203125" style="1" customWidth="1"/>
    <col min="4" max="4" width="19.83203125" style="1" customWidth="1"/>
    <col min="5" max="5" width="3.33203125" style="1" customWidth="1"/>
    <col min="6" max="6" width="18.5" style="1" customWidth="1"/>
    <col min="7" max="7" width="12.33203125" style="1" customWidth="1"/>
    <col min="8" max="8" width="11.16015625" style="1" customWidth="1"/>
    <col min="9" max="16384" width="9.33203125" style="1" customWidth="1"/>
  </cols>
  <sheetData>
    <row r="1" spans="2:3" ht="15.75">
      <c r="B1" s="2" t="s">
        <v>0</v>
      </c>
      <c r="C1" s="2"/>
    </row>
    <row r="3" spans="2:3" ht="12.75">
      <c r="B3" s="3" t="s">
        <v>135</v>
      </c>
      <c r="C3" s="3"/>
    </row>
    <row r="4" spans="2:3" ht="12.75">
      <c r="B4" s="3"/>
      <c r="C4" s="3"/>
    </row>
    <row r="5" spans="4:6" ht="12.75">
      <c r="D5" s="4" t="s">
        <v>1</v>
      </c>
      <c r="F5" s="4" t="s">
        <v>1</v>
      </c>
    </row>
    <row r="6" spans="4:6" ht="12.75">
      <c r="D6" s="5" t="s">
        <v>2</v>
      </c>
      <c r="F6" s="5" t="s">
        <v>6</v>
      </c>
    </row>
    <row r="7" spans="4:6" ht="12.75">
      <c r="D7" s="5" t="s">
        <v>3</v>
      </c>
      <c r="F7" s="5" t="s">
        <v>7</v>
      </c>
    </row>
    <row r="8" spans="4:6" ht="12.75">
      <c r="D8" s="5" t="s">
        <v>4</v>
      </c>
      <c r="F8" s="5" t="s">
        <v>8</v>
      </c>
    </row>
    <row r="9" spans="4:6" ht="12.75">
      <c r="D9" s="22" t="s">
        <v>136</v>
      </c>
      <c r="F9" s="22" t="s">
        <v>123</v>
      </c>
    </row>
    <row r="10" spans="4:6" ht="12.75">
      <c r="D10" s="6" t="s">
        <v>5</v>
      </c>
      <c r="F10" s="6" t="s">
        <v>5</v>
      </c>
    </row>
    <row r="11" spans="2:6" ht="12.75">
      <c r="B11" s="1" t="s">
        <v>68</v>
      </c>
      <c r="C11" s="7" t="s">
        <v>61</v>
      </c>
      <c r="D11" s="7" t="s">
        <v>9</v>
      </c>
      <c r="E11" s="7"/>
      <c r="F11" s="7" t="s">
        <v>10</v>
      </c>
    </row>
    <row r="12" spans="3:6" ht="12.75">
      <c r="C12" s="7"/>
      <c r="D12" s="7"/>
      <c r="E12" s="7"/>
      <c r="F12" s="7"/>
    </row>
    <row r="13" spans="2:6" ht="12.75">
      <c r="B13" s="3" t="s">
        <v>69</v>
      </c>
      <c r="C13" s="7"/>
      <c r="D13" s="7"/>
      <c r="E13" s="7"/>
      <c r="F13" s="7"/>
    </row>
    <row r="14" spans="2:6" ht="12.75">
      <c r="B14" s="1" t="s">
        <v>11</v>
      </c>
      <c r="C14" s="7">
        <v>10</v>
      </c>
      <c r="D14" s="9">
        <v>113218</v>
      </c>
      <c r="E14" s="8"/>
      <c r="F14" s="9">
        <v>109149</v>
      </c>
    </row>
    <row r="15" spans="2:6" ht="12.75">
      <c r="B15" s="1" t="s">
        <v>12</v>
      </c>
      <c r="D15" s="10"/>
      <c r="E15" s="8"/>
      <c r="F15" s="10">
        <v>0</v>
      </c>
    </row>
    <row r="16" spans="2:6" ht="12.75">
      <c r="B16" s="1" t="s">
        <v>85</v>
      </c>
      <c r="D16" s="10"/>
      <c r="E16" s="8"/>
      <c r="F16" s="10">
        <v>0</v>
      </c>
    </row>
    <row r="17" spans="2:6" ht="12.75">
      <c r="B17" s="1" t="s">
        <v>13</v>
      </c>
      <c r="D17" s="10"/>
      <c r="E17" s="8"/>
      <c r="F17" s="10">
        <v>0</v>
      </c>
    </row>
    <row r="18" spans="2:6" ht="12.75">
      <c r="B18" s="1" t="s">
        <v>14</v>
      </c>
      <c r="D18" s="10"/>
      <c r="E18" s="8"/>
      <c r="F18" s="10">
        <v>0</v>
      </c>
    </row>
    <row r="19" spans="2:6" ht="12.75">
      <c r="B19" s="1" t="s">
        <v>15</v>
      </c>
      <c r="D19" s="10">
        <v>541</v>
      </c>
      <c r="E19" s="8"/>
      <c r="F19" s="10">
        <v>4813</v>
      </c>
    </row>
    <row r="20" spans="2:6" ht="12.75">
      <c r="B20" s="1" t="s">
        <v>131</v>
      </c>
      <c r="D20" s="10">
        <v>1628</v>
      </c>
      <c r="E20" s="8"/>
      <c r="F20" s="10">
        <v>0</v>
      </c>
    </row>
    <row r="21" spans="4:6" ht="12.75">
      <c r="D21" s="11">
        <f>SUM(D14:D20)</f>
        <v>115387</v>
      </c>
      <c r="E21" s="8"/>
      <c r="F21" s="11">
        <f>SUM(F14:F20)</f>
        <v>113962</v>
      </c>
    </row>
    <row r="22" spans="2:6" ht="12.75">
      <c r="B22" s="3" t="s">
        <v>70</v>
      </c>
      <c r="D22" s="8"/>
      <c r="E22" s="8"/>
      <c r="F22" s="8"/>
    </row>
    <row r="23" spans="2:6" ht="12.75">
      <c r="B23" s="1" t="s">
        <v>71</v>
      </c>
      <c r="D23" s="9">
        <v>55752</v>
      </c>
      <c r="E23" s="8"/>
      <c r="F23" s="9">
        <v>64983</v>
      </c>
    </row>
    <row r="24" spans="2:6" ht="12.75">
      <c r="B24" s="1" t="s">
        <v>72</v>
      </c>
      <c r="D24" s="10">
        <v>35516</v>
      </c>
      <c r="E24" s="8"/>
      <c r="F24" s="10">
        <v>25922</v>
      </c>
    </row>
    <row r="25" spans="2:6" ht="12.75">
      <c r="B25" s="1" t="s">
        <v>73</v>
      </c>
      <c r="D25" s="10">
        <v>11503</v>
      </c>
      <c r="E25" s="8"/>
      <c r="F25" s="10">
        <f>3602+2705</f>
        <v>6307</v>
      </c>
    </row>
    <row r="26" spans="2:6" ht="12.75">
      <c r="B26" s="1" t="s">
        <v>74</v>
      </c>
      <c r="D26" s="10">
        <v>511</v>
      </c>
      <c r="E26" s="8"/>
      <c r="F26" s="10">
        <v>71</v>
      </c>
    </row>
    <row r="27" spans="2:6" ht="12.75">
      <c r="B27" s="1" t="s">
        <v>87</v>
      </c>
      <c r="D27" s="10">
        <v>0</v>
      </c>
      <c r="E27" s="8"/>
      <c r="F27" s="10">
        <v>0</v>
      </c>
    </row>
    <row r="28" spans="2:6" ht="12.75">
      <c r="B28" s="1" t="s">
        <v>107</v>
      </c>
      <c r="C28" s="7">
        <v>22</v>
      </c>
      <c r="D28" s="10">
        <v>115</v>
      </c>
      <c r="E28" s="8"/>
      <c r="F28" s="10">
        <v>0</v>
      </c>
    </row>
    <row r="29" spans="2:6" ht="12.75">
      <c r="B29" s="1" t="s">
        <v>86</v>
      </c>
      <c r="C29" s="7"/>
      <c r="D29" s="10">
        <v>68129</v>
      </c>
      <c r="E29" s="8"/>
      <c r="F29" s="10">
        <v>26257</v>
      </c>
    </row>
    <row r="30" spans="2:6" ht="12.75">
      <c r="B30" s="1" t="s">
        <v>75</v>
      </c>
      <c r="C30" s="7"/>
      <c r="D30" s="10">
        <v>52269</v>
      </c>
      <c r="E30" s="8"/>
      <c r="F30" s="10">
        <v>38879</v>
      </c>
    </row>
    <row r="31" spans="3:6" ht="12.75">
      <c r="C31" s="7"/>
      <c r="D31" s="11">
        <f>SUM(D23:D30)</f>
        <v>223795</v>
      </c>
      <c r="E31" s="8"/>
      <c r="F31" s="11">
        <f>SUM(F23:F30)</f>
        <v>162419</v>
      </c>
    </row>
    <row r="32" spans="2:6" ht="12.75">
      <c r="B32" s="3" t="s">
        <v>76</v>
      </c>
      <c r="C32" s="7"/>
      <c r="D32" s="11">
        <f>+D21+D31</f>
        <v>339182</v>
      </c>
      <c r="E32" s="8"/>
      <c r="F32" s="11">
        <f>+F21+F31</f>
        <v>276381</v>
      </c>
    </row>
    <row r="33" spans="3:6" ht="12.75">
      <c r="C33" s="7"/>
      <c r="D33" s="30"/>
      <c r="E33" s="8"/>
      <c r="F33" s="30"/>
    </row>
    <row r="34" spans="2:6" ht="12.75">
      <c r="B34" s="3" t="s">
        <v>99</v>
      </c>
      <c r="C34" s="7"/>
      <c r="D34" s="21"/>
      <c r="E34" s="8"/>
      <c r="F34" s="21"/>
    </row>
    <row r="35" spans="2:6" ht="12.75">
      <c r="B35" s="3" t="s">
        <v>100</v>
      </c>
      <c r="C35" s="7"/>
      <c r="D35" s="21"/>
      <c r="E35" s="8"/>
      <c r="F35" s="21"/>
    </row>
    <row r="36" spans="2:6" ht="12.75">
      <c r="B36" s="1" t="s">
        <v>17</v>
      </c>
      <c r="C36" s="7"/>
      <c r="D36" s="8">
        <v>90000</v>
      </c>
      <c r="E36" s="8"/>
      <c r="F36" s="8">
        <v>60000</v>
      </c>
    </row>
    <row r="37" spans="2:6" ht="12.75">
      <c r="B37" s="1" t="s">
        <v>77</v>
      </c>
      <c r="C37" s="7"/>
      <c r="D37" s="13">
        <f>+'Stm of changes of equity'!D22+'Stm of changes of equity'!E22+'Stm of changes of equity'!F22</f>
        <v>139839</v>
      </c>
      <c r="E37" s="8"/>
      <c r="F37" s="13">
        <v>130643</v>
      </c>
    </row>
    <row r="38" spans="3:6" ht="12.75">
      <c r="C38" s="7"/>
      <c r="D38" s="21">
        <f>SUM(D36:D37)</f>
        <v>229839</v>
      </c>
      <c r="E38" s="8"/>
      <c r="F38" s="21">
        <f>SUM(F36:F37)</f>
        <v>190643</v>
      </c>
    </row>
    <row r="39" spans="2:6" ht="12.75">
      <c r="B39" s="1" t="s">
        <v>101</v>
      </c>
      <c r="C39" s="7"/>
      <c r="D39" s="21">
        <v>11</v>
      </c>
      <c r="E39" s="8"/>
      <c r="F39" s="21">
        <v>11</v>
      </c>
    </row>
    <row r="40" spans="3:6" ht="12.75">
      <c r="C40" s="7"/>
      <c r="D40" s="21"/>
      <c r="E40" s="8"/>
      <c r="F40" s="21"/>
    </row>
    <row r="41" spans="2:6" ht="12.75">
      <c r="B41" s="3" t="s">
        <v>102</v>
      </c>
      <c r="C41" s="7"/>
      <c r="D41" s="27">
        <f>SUM(D38:D40)</f>
        <v>229850</v>
      </c>
      <c r="E41" s="8"/>
      <c r="F41" s="27">
        <f>SUM(F38:F40)</f>
        <v>190654</v>
      </c>
    </row>
    <row r="42" spans="3:6" ht="12.75">
      <c r="C42" s="7"/>
      <c r="D42" s="21"/>
      <c r="E42" s="8"/>
      <c r="F42" s="21"/>
    </row>
    <row r="43" spans="2:6" ht="12.75">
      <c r="B43" s="3" t="s">
        <v>78</v>
      </c>
      <c r="C43" s="7"/>
      <c r="D43" s="21"/>
      <c r="E43" s="8"/>
      <c r="F43" s="21"/>
    </row>
    <row r="44" spans="2:6" ht="12.75">
      <c r="B44" s="1" t="s">
        <v>79</v>
      </c>
      <c r="C44" s="7">
        <v>21</v>
      </c>
      <c r="D44" s="21">
        <v>6981</v>
      </c>
      <c r="E44" s="8"/>
      <c r="F44" s="21">
        <v>8673</v>
      </c>
    </row>
    <row r="45" spans="2:6" ht="12.75">
      <c r="B45" s="1" t="s">
        <v>80</v>
      </c>
      <c r="C45" s="7"/>
      <c r="D45" s="21">
        <v>11127</v>
      </c>
      <c r="E45" s="8"/>
      <c r="F45" s="21">
        <v>11134</v>
      </c>
    </row>
    <row r="46" spans="3:6" ht="12.75">
      <c r="C46" s="7"/>
      <c r="D46" s="21"/>
      <c r="E46" s="8"/>
      <c r="F46" s="21"/>
    </row>
    <row r="47" spans="3:6" ht="12.75">
      <c r="C47" s="7"/>
      <c r="D47" s="27">
        <f>SUM(D44:D45)</f>
        <v>18108</v>
      </c>
      <c r="E47" s="8"/>
      <c r="F47" s="27">
        <f>SUM(F44:F46)</f>
        <v>19807</v>
      </c>
    </row>
    <row r="48" spans="3:6" ht="12.75">
      <c r="C48" s="7"/>
      <c r="D48" s="21"/>
      <c r="E48" s="8"/>
      <c r="F48" s="21"/>
    </row>
    <row r="49" spans="2:6" ht="12.75">
      <c r="B49" s="3" t="s">
        <v>16</v>
      </c>
      <c r="C49" s="7"/>
      <c r="D49" s="21"/>
      <c r="E49" s="8"/>
      <c r="F49" s="21"/>
    </row>
    <row r="50" spans="2:6" ht="12.75">
      <c r="B50" s="1" t="s">
        <v>106</v>
      </c>
      <c r="C50" s="7"/>
      <c r="D50" s="21">
        <v>63646</v>
      </c>
      <c r="E50" s="8"/>
      <c r="F50" s="21">
        <v>42439</v>
      </c>
    </row>
    <row r="51" spans="2:6" ht="12.75">
      <c r="B51" s="1" t="s">
        <v>107</v>
      </c>
      <c r="C51" s="7">
        <v>22</v>
      </c>
      <c r="D51" s="21">
        <v>0</v>
      </c>
      <c r="E51" s="8"/>
      <c r="F51" s="21">
        <v>1043</v>
      </c>
    </row>
    <row r="52" spans="2:6" ht="12.75">
      <c r="B52" s="1" t="s">
        <v>108</v>
      </c>
      <c r="C52" s="7">
        <v>28</v>
      </c>
      <c r="D52" s="21">
        <v>0</v>
      </c>
      <c r="E52" s="8"/>
      <c r="F52" s="21">
        <v>0</v>
      </c>
    </row>
    <row r="53" spans="2:6" ht="12.75">
      <c r="B53" s="1" t="s">
        <v>88</v>
      </c>
      <c r="C53" s="7">
        <v>21</v>
      </c>
      <c r="D53" s="21">
        <v>23702</v>
      </c>
      <c r="E53" s="8"/>
      <c r="F53" s="21">
        <v>20403</v>
      </c>
    </row>
    <row r="54" spans="2:6" ht="12.75">
      <c r="B54" s="1" t="s">
        <v>81</v>
      </c>
      <c r="D54" s="21">
        <v>3876</v>
      </c>
      <c r="E54" s="8"/>
      <c r="F54" s="21">
        <v>2035</v>
      </c>
    </row>
    <row r="55" spans="4:6" ht="12.75">
      <c r="D55" s="21"/>
      <c r="E55" s="8"/>
      <c r="F55" s="21"/>
    </row>
    <row r="56" spans="4:6" ht="12.75">
      <c r="D56" s="27">
        <f>SUM(D50:D55)</f>
        <v>91224</v>
      </c>
      <c r="E56" s="8"/>
      <c r="F56" s="27">
        <f>SUM(F50:F55)</f>
        <v>65920</v>
      </c>
    </row>
    <row r="57" spans="4:6" ht="12.75">
      <c r="D57" s="8"/>
      <c r="E57" s="8"/>
      <c r="F57" s="8"/>
    </row>
    <row r="58" spans="2:6" ht="12.75">
      <c r="B58" s="3" t="s">
        <v>103</v>
      </c>
      <c r="D58" s="8">
        <f>+D47+D56</f>
        <v>109332</v>
      </c>
      <c r="E58" s="8"/>
      <c r="F58" s="8">
        <f>+F47+F56</f>
        <v>85727</v>
      </c>
    </row>
    <row r="59" spans="4:6" ht="12.75">
      <c r="D59" s="8"/>
      <c r="E59" s="8"/>
      <c r="F59" s="8"/>
    </row>
    <row r="60" spans="2:6" ht="13.5" thickBot="1">
      <c r="B60" s="3" t="s">
        <v>82</v>
      </c>
      <c r="D60" s="12">
        <f>+D41+D58</f>
        <v>339182</v>
      </c>
      <c r="E60" s="8"/>
      <c r="F60" s="12">
        <f>+F41+F58</f>
        <v>276381</v>
      </c>
    </row>
    <row r="61" spans="4:6" ht="12.75">
      <c r="D61" s="8"/>
      <c r="E61" s="8"/>
      <c r="F61" s="8"/>
    </row>
    <row r="62" spans="2:3" ht="12.75">
      <c r="B62" s="3" t="s">
        <v>104</v>
      </c>
      <c r="C62" s="3"/>
    </row>
    <row r="63" spans="2:3" ht="12.75">
      <c r="B63" s="3" t="s">
        <v>126</v>
      </c>
      <c r="C63" s="3"/>
    </row>
  </sheetData>
  <sheetProtection/>
  <printOptions/>
  <pageMargins left="0.33" right="0.42" top="0.53" bottom="0.54" header="0.5" footer="0.5"/>
  <pageSetup horizontalDpi="600" verticalDpi="600" orientation="portrait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I57"/>
  <sheetViews>
    <sheetView zoomScalePageLayoutView="0" workbookViewId="0" topLeftCell="A16">
      <selection activeCell="B19" sqref="B19"/>
    </sheetView>
  </sheetViews>
  <sheetFormatPr defaultColWidth="9.33203125" defaultRowHeight="12.75"/>
  <cols>
    <col min="1" max="1" width="2.83203125" style="1" customWidth="1"/>
    <col min="2" max="2" width="55.16015625" style="1" customWidth="1"/>
    <col min="3" max="3" width="6.83203125" style="1" customWidth="1"/>
    <col min="4" max="4" width="14.33203125" style="1" customWidth="1"/>
    <col min="5" max="5" width="16.16015625" style="1" customWidth="1"/>
    <col min="6" max="6" width="1.3359375" style="1" customWidth="1"/>
    <col min="7" max="7" width="15.33203125" style="1" customWidth="1"/>
    <col min="8" max="8" width="17.16015625" style="1" customWidth="1"/>
    <col min="9" max="9" width="2.33203125" style="1" customWidth="1"/>
    <col min="10" max="16384" width="9.33203125" style="1" customWidth="1"/>
  </cols>
  <sheetData>
    <row r="1" spans="2:3" ht="15.75">
      <c r="B1" s="2" t="s">
        <v>18</v>
      </c>
      <c r="C1" s="2"/>
    </row>
    <row r="3" spans="2:3" ht="12.75">
      <c r="B3" s="3" t="s">
        <v>19</v>
      </c>
      <c r="C3" s="3"/>
    </row>
    <row r="4" spans="2:3" ht="12.75">
      <c r="B4" s="3" t="s">
        <v>137</v>
      </c>
      <c r="C4" s="3"/>
    </row>
    <row r="5" spans="2:3" ht="12.75">
      <c r="B5" s="3"/>
      <c r="C5" s="3"/>
    </row>
    <row r="6" spans="2:3" ht="12.75">
      <c r="B6" s="3" t="s">
        <v>138</v>
      </c>
      <c r="C6" s="3"/>
    </row>
    <row r="7" ht="12.75">
      <c r="B7" s="1" t="s">
        <v>122</v>
      </c>
    </row>
    <row r="8" spans="4:8" ht="12.75">
      <c r="D8" s="14" t="s">
        <v>59</v>
      </c>
      <c r="E8" s="14"/>
      <c r="F8" s="14"/>
      <c r="G8" s="14" t="s">
        <v>60</v>
      </c>
      <c r="H8" s="14"/>
    </row>
    <row r="9" spans="4:8" ht="12.75">
      <c r="D9" s="15" t="s">
        <v>20</v>
      </c>
      <c r="E9" s="15" t="s">
        <v>6</v>
      </c>
      <c r="F9" s="15"/>
      <c r="G9" s="15" t="s">
        <v>3</v>
      </c>
      <c r="H9" s="15" t="s">
        <v>6</v>
      </c>
    </row>
    <row r="10" spans="4:8" ht="12.75">
      <c r="D10" s="15" t="s">
        <v>21</v>
      </c>
      <c r="E10" s="15" t="s">
        <v>21</v>
      </c>
      <c r="F10" s="15"/>
      <c r="G10" s="15" t="s">
        <v>21</v>
      </c>
      <c r="H10" s="15" t="s">
        <v>21</v>
      </c>
    </row>
    <row r="11" spans="4:8" ht="12.75">
      <c r="D11" s="15" t="s">
        <v>4</v>
      </c>
      <c r="E11" s="15" t="s">
        <v>22</v>
      </c>
      <c r="F11" s="15"/>
      <c r="G11" s="15" t="s">
        <v>23</v>
      </c>
      <c r="H11" s="15" t="s">
        <v>22</v>
      </c>
    </row>
    <row r="12" spans="4:8" ht="12.75">
      <c r="D12" s="15"/>
      <c r="E12" s="15" t="s">
        <v>4</v>
      </c>
      <c r="F12" s="15"/>
      <c r="G12" s="15"/>
      <c r="H12" s="15" t="s">
        <v>24</v>
      </c>
    </row>
    <row r="13" spans="4:8" ht="12.75">
      <c r="D13" s="23" t="s">
        <v>139</v>
      </c>
      <c r="E13" s="23" t="s">
        <v>140</v>
      </c>
      <c r="F13" s="23"/>
      <c r="G13" s="23" t="s">
        <v>139</v>
      </c>
      <c r="H13" s="23" t="s">
        <v>140</v>
      </c>
    </row>
    <row r="14" spans="3:8" ht="12.75">
      <c r="C14" s="7" t="s">
        <v>61</v>
      </c>
      <c r="D14" s="16" t="s">
        <v>5</v>
      </c>
      <c r="E14" s="16" t="s">
        <v>5</v>
      </c>
      <c r="F14" s="16"/>
      <c r="G14" s="16" t="s">
        <v>5</v>
      </c>
      <c r="H14" s="16" t="s">
        <v>5</v>
      </c>
    </row>
    <row r="15" spans="2:8" ht="12.75">
      <c r="B15" s="3" t="s">
        <v>25</v>
      </c>
      <c r="C15" s="7">
        <v>9</v>
      </c>
      <c r="D15" s="8">
        <v>152216</v>
      </c>
      <c r="E15" s="8">
        <v>102978</v>
      </c>
      <c r="F15" s="8"/>
      <c r="G15" s="8">
        <v>546822</v>
      </c>
      <c r="H15" s="8">
        <v>397928</v>
      </c>
    </row>
    <row r="16" spans="2:8" ht="12.75">
      <c r="B16" s="1" t="s">
        <v>26</v>
      </c>
      <c r="D16" s="13">
        <v>-110593</v>
      </c>
      <c r="E16" s="13">
        <v>-88831</v>
      </c>
      <c r="F16" s="13"/>
      <c r="G16" s="13">
        <v>-429101</v>
      </c>
      <c r="H16" s="13">
        <v>-339197</v>
      </c>
    </row>
    <row r="17" spans="2:8" ht="12.75">
      <c r="B17" s="3" t="s">
        <v>27</v>
      </c>
      <c r="C17" s="3"/>
      <c r="D17" s="8">
        <f>SUM(D15:D16)</f>
        <v>41623</v>
      </c>
      <c r="E17" s="8">
        <f>SUM(E15:E16)</f>
        <v>14147</v>
      </c>
      <c r="F17" s="8"/>
      <c r="G17" s="8">
        <f>SUM(G15:G16)</f>
        <v>117721</v>
      </c>
      <c r="H17" s="8">
        <f>SUM(H15:H16)</f>
        <v>58731</v>
      </c>
    </row>
    <row r="18" spans="2:8" ht="12.75">
      <c r="B18" s="3"/>
      <c r="C18" s="3"/>
      <c r="D18" s="8"/>
      <c r="E18" s="8"/>
      <c r="F18" s="8"/>
      <c r="G18" s="8"/>
      <c r="H18" s="8"/>
    </row>
    <row r="19" spans="2:8" ht="12.75">
      <c r="B19" s="1" t="s">
        <v>159</v>
      </c>
      <c r="C19" s="7">
        <v>23</v>
      </c>
      <c r="D19" s="8">
        <v>1153</v>
      </c>
      <c r="E19" s="8">
        <v>4111</v>
      </c>
      <c r="F19" s="8"/>
      <c r="G19" s="8">
        <v>7431</v>
      </c>
      <c r="H19" s="8">
        <v>15165</v>
      </c>
    </row>
    <row r="20" spans="2:8" ht="12.75">
      <c r="B20" s="1" t="s">
        <v>28</v>
      </c>
      <c r="C20" s="7">
        <v>24</v>
      </c>
      <c r="D20" s="8">
        <v>-20781</v>
      </c>
      <c r="E20" s="8">
        <v>-9494</v>
      </c>
      <c r="F20" s="8"/>
      <c r="G20" s="8">
        <v>-52031</v>
      </c>
      <c r="H20" s="8">
        <v>-36962</v>
      </c>
    </row>
    <row r="21" spans="4:8" ht="12.75">
      <c r="D21" s="13"/>
      <c r="E21" s="13"/>
      <c r="F21" s="13"/>
      <c r="G21" s="13"/>
      <c r="H21" s="13"/>
    </row>
    <row r="22" spans="2:8" ht="12.75">
      <c r="B22" s="3" t="s">
        <v>110</v>
      </c>
      <c r="C22" s="7"/>
      <c r="D22" s="8">
        <f>SUM(D17:D21)</f>
        <v>21995</v>
      </c>
      <c r="E22" s="8">
        <f>SUM(E17:E21)</f>
        <v>8764</v>
      </c>
      <c r="F22" s="8"/>
      <c r="G22" s="8">
        <f>SUM(G17:G21)</f>
        <v>73121</v>
      </c>
      <c r="H22" s="8">
        <f>SUM(H17:H21)</f>
        <v>36934</v>
      </c>
    </row>
    <row r="23" spans="2:8" ht="12.75">
      <c r="B23" s="1" t="s">
        <v>29</v>
      </c>
      <c r="D23" s="8">
        <v>-261</v>
      </c>
      <c r="E23" s="8">
        <v>-344</v>
      </c>
      <c r="F23" s="8"/>
      <c r="G23" s="8">
        <v>-1137</v>
      </c>
      <c r="H23" s="8">
        <v>-1238</v>
      </c>
    </row>
    <row r="24" spans="4:8" ht="12.75">
      <c r="D24" s="13"/>
      <c r="E24" s="13"/>
      <c r="F24" s="13"/>
      <c r="G24" s="13"/>
      <c r="H24" s="13"/>
    </row>
    <row r="25" spans="2:8" ht="12.75">
      <c r="B25" s="3" t="s">
        <v>111</v>
      </c>
      <c r="C25" s="3"/>
      <c r="D25" s="8">
        <f>SUM(D22:D24)</f>
        <v>21734</v>
      </c>
      <c r="E25" s="8">
        <f>SUM(E22:E24)</f>
        <v>8420</v>
      </c>
      <c r="F25" s="8"/>
      <c r="G25" s="8">
        <f>SUM(G22:G24)</f>
        <v>71984</v>
      </c>
      <c r="H25" s="8">
        <f>SUM(H22:H24)</f>
        <v>35696</v>
      </c>
    </row>
    <row r="26" spans="2:8" ht="12.75">
      <c r="B26" s="1" t="s">
        <v>30</v>
      </c>
      <c r="C26" s="7">
        <v>20</v>
      </c>
      <c r="D26" s="8">
        <v>-3421</v>
      </c>
      <c r="E26" s="8">
        <v>-889</v>
      </c>
      <c r="F26" s="8"/>
      <c r="G26" s="8">
        <v>-14804</v>
      </c>
      <c r="H26" s="8">
        <v>-7571</v>
      </c>
    </row>
    <row r="27" spans="4:8" ht="12.75">
      <c r="D27" s="13"/>
      <c r="E27" s="13"/>
      <c r="F27" s="13"/>
      <c r="G27" s="13"/>
      <c r="H27" s="13"/>
    </row>
    <row r="28" spans="2:8" ht="12.75">
      <c r="B28" s="3" t="s">
        <v>65</v>
      </c>
      <c r="D28" s="21">
        <f>+D25+D26</f>
        <v>18313</v>
      </c>
      <c r="E28" s="21">
        <f>+E25+E26</f>
        <v>7531</v>
      </c>
      <c r="F28" s="21"/>
      <c r="G28" s="21">
        <f>+G25+G26</f>
        <v>57180</v>
      </c>
      <c r="H28" s="21">
        <f>+H25+H26</f>
        <v>28125</v>
      </c>
    </row>
    <row r="29" spans="4:8" ht="12.75">
      <c r="D29" s="8"/>
      <c r="E29" s="8"/>
      <c r="F29" s="8"/>
      <c r="G29" s="8"/>
      <c r="H29" s="8"/>
    </row>
    <row r="30" spans="2:8" ht="12.75">
      <c r="B30" s="3" t="s">
        <v>149</v>
      </c>
      <c r="D30" s="8"/>
      <c r="E30" s="8"/>
      <c r="F30" s="8"/>
      <c r="G30" s="8"/>
      <c r="H30" s="8"/>
    </row>
    <row r="31" spans="2:8" ht="12.75">
      <c r="B31" s="3" t="s">
        <v>150</v>
      </c>
      <c r="D31" s="8"/>
      <c r="E31" s="8"/>
      <c r="F31" s="8"/>
      <c r="G31" s="8"/>
      <c r="H31" s="8"/>
    </row>
    <row r="32" spans="2:8" ht="12.75">
      <c r="B32" s="3"/>
      <c r="D32" s="8"/>
      <c r="E32" s="8"/>
      <c r="F32" s="8"/>
      <c r="G32" s="8"/>
      <c r="H32" s="8"/>
    </row>
    <row r="33" spans="2:8" ht="12.75">
      <c r="B33" s="1" t="s">
        <v>148</v>
      </c>
      <c r="D33" s="8">
        <v>0</v>
      </c>
      <c r="E33" s="8">
        <v>0</v>
      </c>
      <c r="F33" s="8"/>
      <c r="G33" s="8">
        <v>0</v>
      </c>
      <c r="H33" s="8">
        <v>27506</v>
      </c>
    </row>
    <row r="34" spans="4:8" ht="12.75">
      <c r="D34" s="8"/>
      <c r="E34" s="8"/>
      <c r="F34" s="8"/>
      <c r="G34" s="8"/>
      <c r="H34" s="8"/>
    </row>
    <row r="35" spans="2:8" ht="13.5" thickBot="1">
      <c r="B35" s="3" t="s">
        <v>94</v>
      </c>
      <c r="D35" s="17">
        <f>+D28+D33</f>
        <v>18313</v>
      </c>
      <c r="E35" s="17">
        <f>+E28+E33</f>
        <v>7531</v>
      </c>
      <c r="F35" s="17"/>
      <c r="G35" s="17">
        <f>+G28+G33</f>
        <v>57180</v>
      </c>
      <c r="H35" s="17">
        <f>+H28+H33</f>
        <v>55631</v>
      </c>
    </row>
    <row r="36" spans="4:8" ht="13.5" thickTop="1">
      <c r="D36" s="8"/>
      <c r="E36" s="8"/>
      <c r="F36" s="8"/>
      <c r="G36" s="8"/>
      <c r="H36" s="8"/>
    </row>
    <row r="37" spans="2:8" ht="12.75">
      <c r="B37" s="3" t="s">
        <v>90</v>
      </c>
      <c r="D37" s="8"/>
      <c r="E37" s="8"/>
      <c r="F37" s="8"/>
      <c r="G37" s="8"/>
      <c r="H37" s="8"/>
    </row>
    <row r="38" spans="2:8" ht="12.75">
      <c r="B38" s="1" t="s">
        <v>95</v>
      </c>
      <c r="D38" s="8">
        <f>+D28</f>
        <v>18313</v>
      </c>
      <c r="E38" s="8">
        <f>+E28</f>
        <v>7531</v>
      </c>
      <c r="F38" s="8"/>
      <c r="G38" s="8">
        <f>+G28</f>
        <v>57180</v>
      </c>
      <c r="H38" s="8">
        <v>28266</v>
      </c>
    </row>
    <row r="39" spans="2:8" ht="12.75">
      <c r="B39" s="1" t="s">
        <v>91</v>
      </c>
      <c r="D39" s="8">
        <v>0</v>
      </c>
      <c r="E39" s="8">
        <v>0</v>
      </c>
      <c r="F39" s="8"/>
      <c r="G39" s="8">
        <v>0</v>
      </c>
      <c r="H39" s="8">
        <v>-141</v>
      </c>
    </row>
    <row r="40" spans="4:8" ht="13.5" thickBot="1">
      <c r="D40" s="17">
        <f>SUM(D38:D39)</f>
        <v>18313</v>
      </c>
      <c r="E40" s="17">
        <f>SUM(E38:E39)</f>
        <v>7531</v>
      </c>
      <c r="F40" s="17"/>
      <c r="G40" s="17">
        <f>SUM(G38:G39)</f>
        <v>57180</v>
      </c>
      <c r="H40" s="17">
        <f>SUM(H38:H39)</f>
        <v>28125</v>
      </c>
    </row>
    <row r="41" spans="4:8" ht="13.5" thickTop="1">
      <c r="D41" s="8"/>
      <c r="E41" s="8"/>
      <c r="F41" s="8"/>
      <c r="G41" s="8"/>
      <c r="H41" s="8"/>
    </row>
    <row r="42" spans="2:8" ht="12.75">
      <c r="B42" s="3" t="s">
        <v>151</v>
      </c>
      <c r="D42" s="8"/>
      <c r="E42" s="8"/>
      <c r="F42" s="8"/>
      <c r="G42" s="8"/>
      <c r="H42" s="8"/>
    </row>
    <row r="43" spans="2:8" ht="12.75">
      <c r="B43" s="1" t="s">
        <v>95</v>
      </c>
      <c r="D43" s="8">
        <f>+D35</f>
        <v>18313</v>
      </c>
      <c r="E43" s="8">
        <f>+E38</f>
        <v>7531</v>
      </c>
      <c r="F43" s="8"/>
      <c r="G43" s="8">
        <f>+G38</f>
        <v>57180</v>
      </c>
      <c r="H43" s="8">
        <v>55772</v>
      </c>
    </row>
    <row r="44" spans="2:8" ht="12.75">
      <c r="B44" s="1" t="s">
        <v>91</v>
      </c>
      <c r="D44" s="8">
        <v>0</v>
      </c>
      <c r="E44" s="8">
        <v>0</v>
      </c>
      <c r="F44" s="8"/>
      <c r="G44" s="8">
        <v>0</v>
      </c>
      <c r="H44" s="8">
        <v>-141</v>
      </c>
    </row>
    <row r="45" spans="4:8" ht="13.5" thickBot="1">
      <c r="D45" s="17">
        <f>SUM(D43:D44)</f>
        <v>18313</v>
      </c>
      <c r="E45" s="17">
        <f>SUM(E43:E44)</f>
        <v>7531</v>
      </c>
      <c r="F45" s="17"/>
      <c r="G45" s="17">
        <f>SUM(G43:G44)</f>
        <v>57180</v>
      </c>
      <c r="H45" s="17">
        <f>SUM(H43:H44)</f>
        <v>55631</v>
      </c>
    </row>
    <row r="46" spans="4:8" ht="13.5" thickTop="1">
      <c r="D46" s="21"/>
      <c r="E46" s="21"/>
      <c r="F46" s="21"/>
      <c r="G46" s="21"/>
      <c r="H46" s="21"/>
    </row>
    <row r="47" spans="2:8" ht="12.75">
      <c r="B47" s="3" t="s">
        <v>96</v>
      </c>
      <c r="D47" s="8"/>
      <c r="E47" s="8"/>
      <c r="F47" s="8"/>
      <c r="G47" s="8"/>
      <c r="H47" s="8"/>
    </row>
    <row r="48" spans="2:9" ht="12.75">
      <c r="B48" s="1" t="s">
        <v>66</v>
      </c>
      <c r="C48" s="7">
        <v>29</v>
      </c>
      <c r="D48" s="28">
        <f>+D38/180000*100</f>
        <v>10.17388888888889</v>
      </c>
      <c r="E48" s="28">
        <f>+E38/180000*100</f>
        <v>4.183888888888889</v>
      </c>
      <c r="F48" s="35" t="s">
        <v>156</v>
      </c>
      <c r="G48" s="28">
        <f>+G38/180000*100</f>
        <v>31.766666666666666</v>
      </c>
      <c r="H48" s="28">
        <f>+H38/180000*100</f>
        <v>15.703333333333333</v>
      </c>
      <c r="I48" s="7" t="s">
        <v>156</v>
      </c>
    </row>
    <row r="49" spans="2:9" ht="12.75">
      <c r="B49" s="1" t="s">
        <v>67</v>
      </c>
      <c r="C49" s="3"/>
      <c r="D49" s="28">
        <v>0</v>
      </c>
      <c r="E49" s="28">
        <v>0</v>
      </c>
      <c r="F49" s="28"/>
      <c r="G49" s="28">
        <v>0</v>
      </c>
      <c r="H49" s="28">
        <v>0</v>
      </c>
      <c r="I49" s="8"/>
    </row>
    <row r="50" spans="4:8" ht="12.75">
      <c r="D50" s="13"/>
      <c r="E50" s="13"/>
      <c r="F50" s="13"/>
      <c r="G50" s="13"/>
      <c r="H50" s="13"/>
    </row>
    <row r="51" spans="3:8" ht="13.5" thickBot="1">
      <c r="C51" s="7"/>
      <c r="D51" s="29">
        <f>SUM(D48:D50)</f>
        <v>10.17388888888889</v>
      </c>
      <c r="E51" s="29">
        <f>SUM(E48:E50)</f>
        <v>4.183888888888889</v>
      </c>
      <c r="F51" s="29"/>
      <c r="G51" s="29">
        <f>SUM(G48:G50)</f>
        <v>31.766666666666666</v>
      </c>
      <c r="H51" s="29">
        <f>SUM(H48:H50)</f>
        <v>15.703333333333333</v>
      </c>
    </row>
    <row r="52" spans="4:8" ht="13.5" thickTop="1">
      <c r="D52" s="8"/>
      <c r="E52" s="8"/>
      <c r="F52" s="8"/>
      <c r="G52" s="8"/>
      <c r="H52" s="8"/>
    </row>
    <row r="53" spans="2:8" ht="12.75">
      <c r="B53" s="1" t="s">
        <v>157</v>
      </c>
      <c r="D53" s="8"/>
      <c r="E53" s="8"/>
      <c r="F53" s="8"/>
      <c r="G53" s="8"/>
      <c r="H53" s="8"/>
    </row>
    <row r="54" spans="2:8" ht="12.75">
      <c r="B54" s="1" t="s">
        <v>158</v>
      </c>
      <c r="D54" s="8"/>
      <c r="E54" s="8"/>
      <c r="F54" s="8"/>
      <c r="G54" s="8"/>
      <c r="H54" s="8"/>
    </row>
    <row r="56" spans="2:3" ht="12.75">
      <c r="B56" s="3" t="s">
        <v>114</v>
      </c>
      <c r="C56" s="3"/>
    </row>
    <row r="57" spans="2:3" ht="12.75">
      <c r="B57" s="3" t="s">
        <v>126</v>
      </c>
      <c r="C57" s="3"/>
    </row>
  </sheetData>
  <sheetProtection/>
  <printOptions/>
  <pageMargins left="0.2" right="0.2" top="0.68" bottom="1" header="0.5" footer="0.5"/>
  <pageSetup horizontalDpi="360" verticalDpi="360" orientation="portrait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I84"/>
  <sheetViews>
    <sheetView zoomScalePageLayoutView="0" workbookViewId="0" topLeftCell="A9">
      <selection activeCell="B29" sqref="B29"/>
    </sheetView>
  </sheetViews>
  <sheetFormatPr defaultColWidth="9.33203125" defaultRowHeight="12.75"/>
  <cols>
    <col min="1" max="1" width="3.33203125" style="1" customWidth="1"/>
    <col min="2" max="2" width="47" style="1" customWidth="1"/>
    <col min="3" max="3" width="11.66015625" style="1" customWidth="1"/>
    <col min="4" max="4" width="12" style="1" customWidth="1"/>
    <col min="5" max="5" width="12.66015625" style="1" customWidth="1"/>
    <col min="6" max="6" width="14.16015625" style="1" customWidth="1"/>
    <col min="7" max="7" width="12" style="1" customWidth="1"/>
    <col min="8" max="8" width="13.16015625" style="1" customWidth="1"/>
    <col min="9" max="9" width="11" style="1" customWidth="1"/>
    <col min="10" max="16384" width="9.33203125" style="1" customWidth="1"/>
  </cols>
  <sheetData>
    <row r="1" ht="15.75">
      <c r="B1" s="2" t="s">
        <v>0</v>
      </c>
    </row>
    <row r="3" ht="12.75">
      <c r="B3" s="3" t="s">
        <v>31</v>
      </c>
    </row>
    <row r="4" ht="12.75">
      <c r="B4" s="3" t="s">
        <v>141</v>
      </c>
    </row>
    <row r="5" ht="12.75">
      <c r="B5" s="3"/>
    </row>
    <row r="6" spans="3:8" ht="12.75">
      <c r="C6" s="31" t="s">
        <v>112</v>
      </c>
      <c r="H6" s="7"/>
    </row>
    <row r="7" spans="3:8" ht="12.75">
      <c r="C7" s="31"/>
      <c r="D7" s="32" t="s">
        <v>97</v>
      </c>
      <c r="F7" s="7" t="s">
        <v>98</v>
      </c>
      <c r="H7" s="7" t="s">
        <v>92</v>
      </c>
    </row>
    <row r="8" spans="3:9" ht="12.75">
      <c r="C8" s="7" t="s">
        <v>32</v>
      </c>
      <c r="D8" s="7" t="s">
        <v>32</v>
      </c>
      <c r="E8" s="7" t="s">
        <v>63</v>
      </c>
      <c r="F8" s="7" t="s">
        <v>35</v>
      </c>
      <c r="G8" s="7"/>
      <c r="H8" s="7" t="s">
        <v>93</v>
      </c>
      <c r="I8" s="7" t="s">
        <v>37</v>
      </c>
    </row>
    <row r="9" spans="3:9" ht="12.75">
      <c r="C9" s="7" t="s">
        <v>33</v>
      </c>
      <c r="D9" s="7" t="s">
        <v>34</v>
      </c>
      <c r="E9" s="7" t="s">
        <v>64</v>
      </c>
      <c r="F9" s="7" t="s">
        <v>36</v>
      </c>
      <c r="G9" s="7" t="s">
        <v>37</v>
      </c>
      <c r="H9" s="7" t="s">
        <v>83</v>
      </c>
      <c r="I9" s="7" t="s">
        <v>84</v>
      </c>
    </row>
    <row r="10" spans="3:9" ht="12.75">
      <c r="C10" s="7" t="s">
        <v>5</v>
      </c>
      <c r="D10" s="7" t="s">
        <v>5</v>
      </c>
      <c r="E10" s="7" t="s">
        <v>5</v>
      </c>
      <c r="F10" s="7" t="s">
        <v>5</v>
      </c>
      <c r="G10" s="7" t="s">
        <v>5</v>
      </c>
      <c r="H10" s="7" t="s">
        <v>5</v>
      </c>
      <c r="I10" s="7" t="s">
        <v>5</v>
      </c>
    </row>
    <row r="12" spans="2:9" ht="12.75">
      <c r="B12" s="1" t="s">
        <v>127</v>
      </c>
      <c r="C12" s="8">
        <v>60000</v>
      </c>
      <c r="D12" s="8">
        <v>1433</v>
      </c>
      <c r="E12" s="8">
        <v>30208</v>
      </c>
      <c r="F12" s="8">
        <v>99002</v>
      </c>
      <c r="G12" s="8">
        <f>SUM(C12:F12)</f>
        <v>190643</v>
      </c>
      <c r="H12" s="18">
        <v>11</v>
      </c>
      <c r="I12" s="8">
        <f>SUM(G12:H12)</f>
        <v>190654</v>
      </c>
    </row>
    <row r="13" spans="3:7" ht="12.75">
      <c r="C13" s="8"/>
      <c r="D13" s="8"/>
      <c r="E13" s="8"/>
      <c r="F13" s="8"/>
      <c r="G13" s="8"/>
    </row>
    <row r="14" spans="2:9" ht="12.75">
      <c r="B14" s="1" t="s">
        <v>94</v>
      </c>
      <c r="C14" s="8"/>
      <c r="D14" s="8"/>
      <c r="E14" s="8"/>
      <c r="F14" s="8">
        <f>+'P &amp; L'!G35</f>
        <v>57180</v>
      </c>
      <c r="G14" s="8">
        <f>SUM(C14:F14)</f>
        <v>57180</v>
      </c>
      <c r="H14" s="34"/>
      <c r="I14" s="8">
        <f>SUM(G14:H14)</f>
        <v>57180</v>
      </c>
    </row>
    <row r="15" spans="3:9" ht="12.75">
      <c r="C15" s="8"/>
      <c r="D15" s="8"/>
      <c r="E15" s="8"/>
      <c r="F15" s="8"/>
      <c r="G15" s="8"/>
      <c r="H15" s="34"/>
      <c r="I15" s="8"/>
    </row>
    <row r="16" spans="2:9" ht="12.75">
      <c r="B16" s="1" t="s">
        <v>163</v>
      </c>
      <c r="C16" s="8">
        <v>30000</v>
      </c>
      <c r="D16" s="8">
        <v>-1433</v>
      </c>
      <c r="E16" s="8">
        <v>0</v>
      </c>
      <c r="F16" s="8">
        <v>-28567</v>
      </c>
      <c r="G16" s="8">
        <f>SUM(C16:F16)</f>
        <v>0</v>
      </c>
      <c r="H16" s="34"/>
      <c r="I16" s="8"/>
    </row>
    <row r="17" spans="3:9" ht="12.75">
      <c r="C17" s="8"/>
      <c r="D17" s="8"/>
      <c r="E17" s="8"/>
      <c r="F17" s="8"/>
      <c r="G17" s="8"/>
      <c r="H17" s="34"/>
      <c r="I17" s="8"/>
    </row>
    <row r="18" spans="2:9" ht="12.75">
      <c r="B18" s="1" t="s">
        <v>155</v>
      </c>
      <c r="C18" s="8"/>
      <c r="D18" s="8"/>
      <c r="E18" s="8"/>
      <c r="F18" s="8">
        <v>-284</v>
      </c>
      <c r="G18" s="8">
        <f>SUM(C18:F18)</f>
        <v>-284</v>
      </c>
      <c r="H18" s="34"/>
      <c r="I18" s="8"/>
    </row>
    <row r="19" spans="3:9" ht="12.75">
      <c r="C19" s="8"/>
      <c r="D19" s="8"/>
      <c r="E19" s="8"/>
      <c r="F19" s="8"/>
      <c r="G19" s="8"/>
      <c r="H19" s="34"/>
      <c r="I19" s="8"/>
    </row>
    <row r="20" spans="2:9" ht="12.75">
      <c r="B20" s="1" t="s">
        <v>164</v>
      </c>
      <c r="C20" s="8"/>
      <c r="D20" s="8"/>
      <c r="E20" s="8"/>
      <c r="F20" s="8">
        <v>-17700</v>
      </c>
      <c r="G20" s="8">
        <f>SUM(C20:F20)</f>
        <v>-17700</v>
      </c>
      <c r="H20" s="34"/>
      <c r="I20" s="8">
        <f>SUM(G20:H20)</f>
        <v>-17700</v>
      </c>
    </row>
    <row r="21" spans="3:9" ht="12.75">
      <c r="C21" s="8"/>
      <c r="D21" s="8"/>
      <c r="E21" s="8"/>
      <c r="F21" s="8"/>
      <c r="G21" s="8"/>
      <c r="I21" s="8"/>
    </row>
    <row r="22" spans="2:9" ht="13.5" thickBot="1">
      <c r="B22" s="1" t="s">
        <v>142</v>
      </c>
      <c r="C22" s="17">
        <f aca="true" t="shared" si="0" ref="C22:I22">SUM(C12:C21)</f>
        <v>90000</v>
      </c>
      <c r="D22" s="17">
        <f t="shared" si="0"/>
        <v>0</v>
      </c>
      <c r="E22" s="17">
        <f t="shared" si="0"/>
        <v>30208</v>
      </c>
      <c r="F22" s="17">
        <f t="shared" si="0"/>
        <v>109631</v>
      </c>
      <c r="G22" s="17">
        <f t="shared" si="0"/>
        <v>229839</v>
      </c>
      <c r="H22" s="17">
        <f t="shared" si="0"/>
        <v>11</v>
      </c>
      <c r="I22" s="17">
        <f t="shared" si="0"/>
        <v>230134</v>
      </c>
    </row>
    <row r="23" spans="3:7" ht="13.5" thickTop="1">
      <c r="C23" s="8"/>
      <c r="D23" s="8"/>
      <c r="E23" s="8"/>
      <c r="F23" s="8"/>
      <c r="G23" s="8"/>
    </row>
    <row r="24" spans="3:7" ht="12.75">
      <c r="C24" s="8"/>
      <c r="D24" s="8"/>
      <c r="E24" s="8"/>
      <c r="F24" s="8"/>
      <c r="G24" s="8"/>
    </row>
    <row r="25" spans="2:9" ht="12.75">
      <c r="B25" s="1" t="s">
        <v>119</v>
      </c>
      <c r="C25" s="8">
        <v>60000</v>
      </c>
      <c r="D25" s="8">
        <v>1433</v>
      </c>
      <c r="E25" s="8">
        <v>3386</v>
      </c>
      <c r="F25" s="8">
        <v>80552</v>
      </c>
      <c r="G25" s="8">
        <f>SUM(C25:F25)</f>
        <v>145371</v>
      </c>
      <c r="H25" s="8">
        <v>152</v>
      </c>
      <c r="I25" s="8">
        <f>+G25+H25</f>
        <v>145523</v>
      </c>
    </row>
    <row r="26" spans="3:9" ht="12.75">
      <c r="C26" s="8"/>
      <c r="D26" s="8"/>
      <c r="E26" s="8"/>
      <c r="F26" s="8"/>
      <c r="G26" s="8"/>
      <c r="H26" s="8"/>
      <c r="I26" s="8"/>
    </row>
    <row r="27" spans="2:9" ht="12.75">
      <c r="B27" s="1" t="s">
        <v>94</v>
      </c>
      <c r="C27" s="8"/>
      <c r="D27" s="8"/>
      <c r="E27" s="8">
        <v>26822</v>
      </c>
      <c r="F27" s="8">
        <v>28950</v>
      </c>
      <c r="G27" s="8">
        <f>SUM(C27:F27)</f>
        <v>55772</v>
      </c>
      <c r="H27" s="8">
        <v>-141</v>
      </c>
      <c r="I27" s="8">
        <f>+G27+H27</f>
        <v>55631</v>
      </c>
    </row>
    <row r="28" spans="3:9" ht="12.75">
      <c r="C28" s="8"/>
      <c r="D28" s="8"/>
      <c r="E28" s="8"/>
      <c r="F28" s="8"/>
      <c r="G28" s="8"/>
      <c r="H28" s="8"/>
      <c r="I28" s="8"/>
    </row>
    <row r="29" spans="2:9" ht="12.75">
      <c r="B29" s="1" t="s">
        <v>164</v>
      </c>
      <c r="C29" s="8"/>
      <c r="D29" s="8"/>
      <c r="E29" s="8"/>
      <c r="F29" s="8">
        <v>-10500</v>
      </c>
      <c r="G29" s="8">
        <f>SUM(C29:F29)</f>
        <v>-10500</v>
      </c>
      <c r="H29" s="8">
        <v>0</v>
      </c>
      <c r="I29" s="8">
        <f>+G29+H29</f>
        <v>-10500</v>
      </c>
    </row>
    <row r="30" spans="3:9" ht="12.75">
      <c r="C30" s="8"/>
      <c r="D30" s="8"/>
      <c r="E30" s="8"/>
      <c r="F30" s="8"/>
      <c r="G30" s="8"/>
      <c r="H30" s="8"/>
      <c r="I30" s="8"/>
    </row>
    <row r="31" spans="2:9" ht="13.5" thickBot="1">
      <c r="B31" s="1" t="s">
        <v>143</v>
      </c>
      <c r="C31" s="17">
        <f aca="true" t="shared" si="1" ref="C31:I31">SUM(C25:C30)</f>
        <v>60000</v>
      </c>
      <c r="D31" s="17">
        <f t="shared" si="1"/>
        <v>1433</v>
      </c>
      <c r="E31" s="17">
        <f t="shared" si="1"/>
        <v>30208</v>
      </c>
      <c r="F31" s="17">
        <f t="shared" si="1"/>
        <v>99002</v>
      </c>
      <c r="G31" s="17">
        <f t="shared" si="1"/>
        <v>190643</v>
      </c>
      <c r="H31" s="17">
        <f t="shared" si="1"/>
        <v>11</v>
      </c>
      <c r="I31" s="17">
        <f t="shared" si="1"/>
        <v>190654</v>
      </c>
    </row>
    <row r="32" spans="3:7" ht="13.5" thickTop="1">
      <c r="C32" s="8"/>
      <c r="D32" s="8"/>
      <c r="E32" s="8"/>
      <c r="F32" s="8"/>
      <c r="G32" s="8"/>
    </row>
    <row r="33" spans="3:7" ht="12.75">
      <c r="C33" s="8"/>
      <c r="D33" s="8"/>
      <c r="E33" s="8"/>
      <c r="F33" s="8"/>
      <c r="G33" s="8"/>
    </row>
    <row r="34" spans="2:7" ht="12.75">
      <c r="B34" s="3" t="s">
        <v>38</v>
      </c>
      <c r="C34" s="8"/>
      <c r="D34" s="8"/>
      <c r="E34" s="8"/>
      <c r="F34" s="8"/>
      <c r="G34" s="8"/>
    </row>
    <row r="35" spans="2:7" ht="12.75">
      <c r="B35" s="3" t="s">
        <v>129</v>
      </c>
      <c r="C35" s="8"/>
      <c r="D35" s="8"/>
      <c r="E35" s="8"/>
      <c r="F35" s="8"/>
      <c r="G35" s="8"/>
    </row>
    <row r="36" spans="3:7" ht="12.75">
      <c r="C36" s="8"/>
      <c r="D36" s="8"/>
      <c r="E36" s="8"/>
      <c r="F36" s="8"/>
      <c r="G36" s="8"/>
    </row>
    <row r="37" spans="3:7" ht="12.75">
      <c r="C37" s="8"/>
      <c r="D37" s="8"/>
      <c r="E37" s="8"/>
      <c r="F37" s="8"/>
      <c r="G37" s="8"/>
    </row>
    <row r="38" spans="3:7" ht="12.75">
      <c r="C38" s="8"/>
      <c r="D38" s="8"/>
      <c r="E38" s="8"/>
      <c r="F38" s="8"/>
      <c r="G38" s="8"/>
    </row>
    <row r="39" spans="3:7" ht="12.75">
      <c r="C39" s="8"/>
      <c r="D39" s="8"/>
      <c r="E39" s="8"/>
      <c r="F39" s="8"/>
      <c r="G39" s="8"/>
    </row>
    <row r="40" spans="3:7" ht="12.75">
      <c r="C40" s="8"/>
      <c r="D40" s="8"/>
      <c r="E40" s="8"/>
      <c r="F40" s="8"/>
      <c r="G40" s="8"/>
    </row>
    <row r="41" spans="3:7" ht="12.75">
      <c r="C41" s="8"/>
      <c r="D41" s="8"/>
      <c r="E41" s="8"/>
      <c r="F41" s="8"/>
      <c r="G41" s="8"/>
    </row>
    <row r="42" spans="3:7" ht="12.75">
      <c r="C42" s="8"/>
      <c r="D42" s="8"/>
      <c r="E42" s="8"/>
      <c r="F42" s="8"/>
      <c r="G42" s="8"/>
    </row>
    <row r="43" spans="3:7" ht="12.75">
      <c r="C43" s="8"/>
      <c r="D43" s="8"/>
      <c r="E43" s="8"/>
      <c r="F43" s="8"/>
      <c r="G43" s="8"/>
    </row>
    <row r="44" spans="3:7" ht="12.75">
      <c r="C44" s="8"/>
      <c r="D44" s="8"/>
      <c r="E44" s="8"/>
      <c r="F44" s="8"/>
      <c r="G44" s="8"/>
    </row>
    <row r="45" spans="3:7" ht="12.75">
      <c r="C45" s="8"/>
      <c r="D45" s="8"/>
      <c r="E45" s="8"/>
      <c r="F45" s="8"/>
      <c r="G45" s="8"/>
    </row>
    <row r="46" spans="3:7" ht="12.75">
      <c r="C46" s="8"/>
      <c r="D46" s="8"/>
      <c r="E46" s="8"/>
      <c r="F46" s="8"/>
      <c r="G46" s="8"/>
    </row>
    <row r="47" spans="3:7" ht="12.75">
      <c r="C47" s="8"/>
      <c r="D47" s="8"/>
      <c r="E47" s="8"/>
      <c r="F47" s="8"/>
      <c r="G47" s="8"/>
    </row>
    <row r="48" spans="3:7" ht="12.75">
      <c r="C48" s="8"/>
      <c r="D48" s="8"/>
      <c r="E48" s="8"/>
      <c r="F48" s="8"/>
      <c r="G48" s="8"/>
    </row>
    <row r="49" spans="3:7" ht="12.75">
      <c r="C49" s="8"/>
      <c r="D49" s="8"/>
      <c r="E49" s="8"/>
      <c r="F49" s="8"/>
      <c r="G49" s="8"/>
    </row>
    <row r="50" spans="3:7" ht="12.75">
      <c r="C50" s="8"/>
      <c r="D50" s="8"/>
      <c r="E50" s="8"/>
      <c r="F50" s="8"/>
      <c r="G50" s="8"/>
    </row>
    <row r="51" spans="3:7" ht="12.75">
      <c r="C51" s="8"/>
      <c r="D51" s="8"/>
      <c r="E51" s="8"/>
      <c r="F51" s="8"/>
      <c r="G51" s="8"/>
    </row>
    <row r="52" spans="3:7" ht="12.75">
      <c r="C52" s="8"/>
      <c r="D52" s="8"/>
      <c r="E52" s="8"/>
      <c r="F52" s="8"/>
      <c r="G52" s="8"/>
    </row>
    <row r="53" spans="3:7" ht="12.75">
      <c r="C53" s="8"/>
      <c r="D53" s="8"/>
      <c r="E53" s="8"/>
      <c r="F53" s="8"/>
      <c r="G53" s="8"/>
    </row>
    <row r="54" spans="3:7" ht="12.75">
      <c r="C54" s="8"/>
      <c r="D54" s="8"/>
      <c r="E54" s="8"/>
      <c r="F54" s="8"/>
      <c r="G54" s="8"/>
    </row>
    <row r="55" spans="3:7" ht="12.75">
      <c r="C55" s="8"/>
      <c r="D55" s="8"/>
      <c r="E55" s="8"/>
      <c r="F55" s="8"/>
      <c r="G55" s="8"/>
    </row>
    <row r="56" spans="3:7" ht="12.75">
      <c r="C56" s="8"/>
      <c r="D56" s="8"/>
      <c r="E56" s="8"/>
      <c r="F56" s="8"/>
      <c r="G56" s="8"/>
    </row>
    <row r="57" spans="3:7" ht="12.75">
      <c r="C57" s="8"/>
      <c r="D57" s="8"/>
      <c r="E57" s="8"/>
      <c r="F57" s="8"/>
      <c r="G57" s="8"/>
    </row>
    <row r="58" spans="3:7" ht="12.75">
      <c r="C58" s="8"/>
      <c r="D58" s="8"/>
      <c r="E58" s="8"/>
      <c r="F58" s="8"/>
      <c r="G58" s="8"/>
    </row>
    <row r="59" spans="3:7" ht="12.75">
      <c r="C59" s="8"/>
      <c r="D59" s="8"/>
      <c r="E59" s="8"/>
      <c r="F59" s="8"/>
      <c r="G59" s="8"/>
    </row>
    <row r="60" spans="3:7" ht="12.75">
      <c r="C60" s="8"/>
      <c r="D60" s="8"/>
      <c r="E60" s="8"/>
      <c r="F60" s="8"/>
      <c r="G60" s="8"/>
    </row>
    <row r="61" spans="3:7" ht="12.75">
      <c r="C61" s="8"/>
      <c r="D61" s="8"/>
      <c r="E61" s="8"/>
      <c r="F61" s="8"/>
      <c r="G61" s="8"/>
    </row>
    <row r="62" spans="3:7" ht="12.75">
      <c r="C62" s="8"/>
      <c r="D62" s="8"/>
      <c r="E62" s="8"/>
      <c r="F62" s="8"/>
      <c r="G62" s="8"/>
    </row>
    <row r="63" spans="3:7" ht="12.75">
      <c r="C63" s="8"/>
      <c r="D63" s="8"/>
      <c r="E63" s="8"/>
      <c r="F63" s="8"/>
      <c r="G63" s="8"/>
    </row>
    <row r="64" spans="3:7" ht="12.75">
      <c r="C64" s="8"/>
      <c r="D64" s="8"/>
      <c r="E64" s="8"/>
      <c r="F64" s="8"/>
      <c r="G64" s="8"/>
    </row>
    <row r="65" spans="3:7" ht="12.75">
      <c r="C65" s="8"/>
      <c r="D65" s="8"/>
      <c r="E65" s="8"/>
      <c r="F65" s="8"/>
      <c r="G65" s="8"/>
    </row>
    <row r="66" spans="3:7" ht="12.75">
      <c r="C66" s="8"/>
      <c r="D66" s="8"/>
      <c r="E66" s="8"/>
      <c r="F66" s="8"/>
      <c r="G66" s="8"/>
    </row>
    <row r="67" spans="3:7" ht="12.75">
      <c r="C67" s="8"/>
      <c r="D67" s="8"/>
      <c r="E67" s="8"/>
      <c r="F67" s="8"/>
      <c r="G67" s="8"/>
    </row>
    <row r="68" spans="3:7" ht="12.75">
      <c r="C68" s="8"/>
      <c r="D68" s="8"/>
      <c r="E68" s="8"/>
      <c r="F68" s="8"/>
      <c r="G68" s="8"/>
    </row>
    <row r="69" spans="3:7" ht="12.75">
      <c r="C69" s="8"/>
      <c r="D69" s="8"/>
      <c r="E69" s="8"/>
      <c r="F69" s="8"/>
      <c r="G69" s="8"/>
    </row>
    <row r="70" spans="3:7" ht="12.75">
      <c r="C70" s="8"/>
      <c r="D70" s="8"/>
      <c r="E70" s="8"/>
      <c r="F70" s="8"/>
      <c r="G70" s="8"/>
    </row>
    <row r="71" spans="3:7" ht="12.75">
      <c r="C71" s="8"/>
      <c r="D71" s="8"/>
      <c r="E71" s="8"/>
      <c r="F71" s="8"/>
      <c r="G71" s="8"/>
    </row>
    <row r="72" spans="3:7" ht="12.75">
      <c r="C72" s="8"/>
      <c r="D72" s="8"/>
      <c r="E72" s="8"/>
      <c r="F72" s="8"/>
      <c r="G72" s="8"/>
    </row>
    <row r="73" spans="3:7" ht="12.75">
      <c r="C73" s="8"/>
      <c r="D73" s="8"/>
      <c r="E73" s="8"/>
      <c r="F73" s="8"/>
      <c r="G73" s="8"/>
    </row>
    <row r="74" spans="3:7" ht="12.75">
      <c r="C74" s="8"/>
      <c r="D74" s="8"/>
      <c r="E74" s="8"/>
      <c r="F74" s="8"/>
      <c r="G74" s="8"/>
    </row>
    <row r="75" spans="3:7" ht="12.75">
      <c r="C75" s="8"/>
      <c r="D75" s="8"/>
      <c r="E75" s="8"/>
      <c r="F75" s="8"/>
      <c r="G75" s="8"/>
    </row>
    <row r="76" spans="3:7" ht="12.75">
      <c r="C76" s="8"/>
      <c r="D76" s="8"/>
      <c r="E76" s="8"/>
      <c r="F76" s="8"/>
      <c r="G76" s="8"/>
    </row>
    <row r="77" spans="3:7" ht="12.75">
      <c r="C77" s="8"/>
      <c r="D77" s="8"/>
      <c r="E77" s="8"/>
      <c r="F77" s="8"/>
      <c r="G77" s="8"/>
    </row>
    <row r="78" spans="3:7" ht="12.75">
      <c r="C78" s="8"/>
      <c r="D78" s="8"/>
      <c r="E78" s="8"/>
      <c r="F78" s="8"/>
      <c r="G78" s="8"/>
    </row>
    <row r="79" spans="3:7" ht="12.75">
      <c r="C79" s="8"/>
      <c r="D79" s="8"/>
      <c r="E79" s="8"/>
      <c r="F79" s="8"/>
      <c r="G79" s="8"/>
    </row>
    <row r="80" spans="3:7" ht="12.75">
      <c r="C80" s="8"/>
      <c r="D80" s="8"/>
      <c r="E80" s="8"/>
      <c r="F80" s="8"/>
      <c r="G80" s="8"/>
    </row>
    <row r="81" spans="3:7" ht="12.75">
      <c r="C81" s="8"/>
      <c r="D81" s="8"/>
      <c r="E81" s="8"/>
      <c r="F81" s="8"/>
      <c r="G81" s="8"/>
    </row>
    <row r="82" spans="3:7" ht="12.75">
      <c r="C82" s="8"/>
      <c r="D82" s="8"/>
      <c r="E82" s="8"/>
      <c r="F82" s="8"/>
      <c r="G82" s="8"/>
    </row>
    <row r="83" spans="3:7" ht="12.75">
      <c r="C83" s="8"/>
      <c r="D83" s="8"/>
      <c r="E83" s="8"/>
      <c r="F83" s="8"/>
      <c r="G83" s="8"/>
    </row>
    <row r="84" spans="3:7" ht="12.75">
      <c r="C84" s="8"/>
      <c r="D84" s="8"/>
      <c r="E84" s="8"/>
      <c r="F84" s="8"/>
      <c r="G84" s="8"/>
    </row>
  </sheetData>
  <sheetProtection/>
  <printOptions/>
  <pageMargins left="0.25" right="0.2" top="1" bottom="1" header="0.5" footer="0.5"/>
  <pageSetup horizontalDpi="600" verticalDpi="600" orientation="portrait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37"/>
  <sheetViews>
    <sheetView tabSelected="1" zoomScalePageLayoutView="0" workbookViewId="0" topLeftCell="A40">
      <selection activeCell="H49" sqref="H49"/>
    </sheetView>
  </sheetViews>
  <sheetFormatPr defaultColWidth="9.33203125" defaultRowHeight="12.75"/>
  <cols>
    <col min="1" max="1" width="3.33203125" style="1" customWidth="1"/>
    <col min="2" max="2" width="69.83203125" style="1" customWidth="1"/>
    <col min="3" max="3" width="18.66015625" style="1" customWidth="1"/>
    <col min="4" max="4" width="3.33203125" style="1" customWidth="1"/>
    <col min="5" max="5" width="18.5" style="1" customWidth="1"/>
    <col min="6" max="16384" width="9.33203125" style="1" customWidth="1"/>
  </cols>
  <sheetData>
    <row r="1" ht="12.75">
      <c r="B1" s="3" t="s">
        <v>0</v>
      </c>
    </row>
    <row r="3" ht="12.75">
      <c r="B3" s="3" t="s">
        <v>144</v>
      </c>
    </row>
    <row r="4" spans="3:5" ht="12.75">
      <c r="C4" s="32"/>
      <c r="E4" s="7"/>
    </row>
    <row r="5" spans="3:5" ht="12.75">
      <c r="C5" s="7" t="s">
        <v>145</v>
      </c>
      <c r="E5" s="7" t="s">
        <v>146</v>
      </c>
    </row>
    <row r="6" spans="3:5" ht="12.75">
      <c r="C6" s="7" t="s">
        <v>5</v>
      </c>
      <c r="E6" s="7" t="s">
        <v>5</v>
      </c>
    </row>
    <row r="7" spans="2:5" ht="12.75">
      <c r="B7" s="3" t="s">
        <v>39</v>
      </c>
      <c r="E7" s="8"/>
    </row>
    <row r="8" spans="2:5" ht="12.75">
      <c r="B8" s="1" t="s">
        <v>109</v>
      </c>
      <c r="C8" s="8">
        <v>71985</v>
      </c>
      <c r="E8" s="8">
        <v>35696</v>
      </c>
    </row>
    <row r="9" spans="2:5" ht="12.75">
      <c r="B9" s="1" t="s">
        <v>40</v>
      </c>
      <c r="C9" s="8"/>
      <c r="E9" s="8"/>
    </row>
    <row r="10" spans="2:5" ht="12.75">
      <c r="B10" s="1" t="s">
        <v>120</v>
      </c>
      <c r="C10" s="8">
        <v>6655</v>
      </c>
      <c r="E10" s="8">
        <v>5812</v>
      </c>
    </row>
    <row r="11" spans="2:5" ht="12.75">
      <c r="B11" s="1" t="s">
        <v>152</v>
      </c>
      <c r="C11" s="8">
        <v>18</v>
      </c>
      <c r="E11" s="8">
        <v>0</v>
      </c>
    </row>
    <row r="12" spans="2:5" ht="12.75">
      <c r="B12" s="1" t="s">
        <v>41</v>
      </c>
      <c r="C12" s="8">
        <v>1137</v>
      </c>
      <c r="E12" s="8">
        <v>1238</v>
      </c>
    </row>
    <row r="13" spans="2:5" ht="12.75">
      <c r="B13" s="1" t="s">
        <v>42</v>
      </c>
      <c r="C13" s="8">
        <v>-1830</v>
      </c>
      <c r="E13" s="8">
        <v>-1086</v>
      </c>
    </row>
    <row r="14" spans="2:5" ht="12.75">
      <c r="B14" s="1" t="s">
        <v>161</v>
      </c>
      <c r="C14" s="8">
        <v>-48</v>
      </c>
      <c r="E14" s="8">
        <v>-286</v>
      </c>
    </row>
    <row r="15" spans="2:5" ht="12.75">
      <c r="B15" s="1" t="s">
        <v>130</v>
      </c>
      <c r="C15" s="8">
        <v>0</v>
      </c>
      <c r="E15" s="8">
        <v>1138</v>
      </c>
    </row>
    <row r="16" spans="2:5" ht="12.75">
      <c r="B16" s="1" t="s">
        <v>115</v>
      </c>
      <c r="C16" s="8">
        <v>0</v>
      </c>
      <c r="E16" s="8">
        <v>2490</v>
      </c>
    </row>
    <row r="17" spans="2:5" ht="12.75">
      <c r="B17" s="1" t="s">
        <v>147</v>
      </c>
      <c r="C17" s="8">
        <v>107</v>
      </c>
      <c r="E17" s="8">
        <v>30</v>
      </c>
    </row>
    <row r="18" spans="2:5" ht="12.75">
      <c r="B18" s="1" t="s">
        <v>153</v>
      </c>
      <c r="C18" s="8">
        <v>4253</v>
      </c>
      <c r="E18" s="8">
        <v>-32</v>
      </c>
    </row>
    <row r="19" spans="2:5" ht="12.75">
      <c r="B19" s="1" t="s">
        <v>89</v>
      </c>
      <c r="C19" s="8">
        <v>234</v>
      </c>
      <c r="E19" s="8">
        <v>-747</v>
      </c>
    </row>
    <row r="20" spans="2:5" ht="12.75">
      <c r="B20" s="1" t="s">
        <v>117</v>
      </c>
      <c r="C20" s="8">
        <v>-115</v>
      </c>
      <c r="E20" s="8">
        <v>1043</v>
      </c>
    </row>
    <row r="21" spans="3:5" ht="12.75">
      <c r="C21" s="13"/>
      <c r="E21" s="13"/>
    </row>
    <row r="22" spans="2:5" ht="12.75">
      <c r="B22" s="1" t="s">
        <v>43</v>
      </c>
      <c r="C22" s="8">
        <f>SUM(C8:C21)</f>
        <v>82396</v>
      </c>
      <c r="E22" s="8">
        <f>SUM(E8:E21)</f>
        <v>45296</v>
      </c>
    </row>
    <row r="23" spans="3:5" ht="12.75">
      <c r="C23" s="8"/>
      <c r="E23" s="8"/>
    </row>
    <row r="24" spans="2:5" ht="12.75">
      <c r="B24" s="1" t="s">
        <v>118</v>
      </c>
      <c r="C24" s="8">
        <v>9231</v>
      </c>
      <c r="E24" s="8">
        <v>-15592</v>
      </c>
    </row>
    <row r="25" spans="2:5" ht="12.75">
      <c r="B25" s="1" t="s">
        <v>132</v>
      </c>
      <c r="C25" s="8">
        <v>-15130</v>
      </c>
      <c r="E25" s="8">
        <v>-1543</v>
      </c>
    </row>
    <row r="26" spans="2:5" ht="12.75">
      <c r="B26" s="1" t="s">
        <v>124</v>
      </c>
      <c r="C26" s="8">
        <v>21208</v>
      </c>
      <c r="E26" s="8">
        <v>7985</v>
      </c>
    </row>
    <row r="27" spans="3:5" ht="12.75">
      <c r="C27" s="13"/>
      <c r="E27" s="13"/>
    </row>
    <row r="28" spans="2:5" ht="12.75">
      <c r="B28" s="1" t="s">
        <v>160</v>
      </c>
      <c r="C28" s="8">
        <f>SUM(C22:C27)</f>
        <v>97705</v>
      </c>
      <c r="D28" s="8"/>
      <c r="E28" s="8">
        <f>SUM(E22:E27)</f>
        <v>36146</v>
      </c>
    </row>
    <row r="29" spans="3:5" ht="12.75">
      <c r="C29" s="8"/>
      <c r="E29" s="8"/>
    </row>
    <row r="30" spans="2:5" ht="12.75">
      <c r="B30" s="1" t="s">
        <v>44</v>
      </c>
      <c r="C30" s="8">
        <v>-1137</v>
      </c>
      <c r="E30" s="8">
        <v>-1238</v>
      </c>
    </row>
    <row r="31" spans="2:5" ht="12.75">
      <c r="B31" s="1" t="s">
        <v>116</v>
      </c>
      <c r="C31" s="8">
        <v>338</v>
      </c>
      <c r="E31" s="8">
        <v>991</v>
      </c>
    </row>
    <row r="32" spans="2:5" ht="12.75">
      <c r="B32" s="1" t="s">
        <v>45</v>
      </c>
      <c r="C32" s="8">
        <v>-13749</v>
      </c>
      <c r="E32" s="8">
        <v>-7493</v>
      </c>
    </row>
    <row r="33" spans="2:5" ht="12.75">
      <c r="B33" s="1" t="s">
        <v>121</v>
      </c>
      <c r="C33" s="8">
        <v>-1043</v>
      </c>
      <c r="E33" s="8">
        <v>0</v>
      </c>
    </row>
    <row r="34" spans="3:5" ht="12.75">
      <c r="C34" s="13"/>
      <c r="E34" s="13"/>
    </row>
    <row r="35" spans="2:5" ht="12.75">
      <c r="B35" s="1" t="s">
        <v>62</v>
      </c>
      <c r="C35" s="8">
        <f>SUM(C28:C34)</f>
        <v>82114</v>
      </c>
      <c r="E35" s="8">
        <f>SUM(E28:E34)</f>
        <v>28406</v>
      </c>
    </row>
    <row r="36" spans="3:5" ht="12.75">
      <c r="C36" s="8"/>
      <c r="E36" s="8"/>
    </row>
    <row r="37" spans="2:5" ht="12.75">
      <c r="B37" s="3" t="s">
        <v>46</v>
      </c>
      <c r="C37" s="8"/>
      <c r="E37" s="8"/>
    </row>
    <row r="38" spans="3:5" ht="12.75">
      <c r="C38" s="8"/>
      <c r="E38" s="18"/>
    </row>
    <row r="39" spans="2:5" ht="12.75">
      <c r="B39" s="1" t="s">
        <v>47</v>
      </c>
      <c r="C39" s="9">
        <v>-11409</v>
      </c>
      <c r="D39" s="8"/>
      <c r="E39" s="9">
        <v>-12692</v>
      </c>
    </row>
    <row r="40" spans="2:5" ht="12.75">
      <c r="B40" s="1" t="s">
        <v>133</v>
      </c>
      <c r="C40" s="10">
        <v>-1628</v>
      </c>
      <c r="D40" s="8"/>
      <c r="E40" s="10">
        <v>0</v>
      </c>
    </row>
    <row r="41" spans="2:5" ht="12.75">
      <c r="B41" s="1" t="s">
        <v>134</v>
      </c>
      <c r="C41" s="10">
        <v>0</v>
      </c>
      <c r="D41" s="8"/>
      <c r="E41" s="10">
        <v>-38</v>
      </c>
    </row>
    <row r="42" spans="2:5" ht="12.75">
      <c r="B42" s="1" t="s">
        <v>48</v>
      </c>
      <c r="C42" s="10">
        <v>732</v>
      </c>
      <c r="D42" s="8"/>
      <c r="E42" s="33">
        <v>385</v>
      </c>
    </row>
    <row r="43" spans="2:5" ht="12.75">
      <c r="B43" s="1" t="s">
        <v>42</v>
      </c>
      <c r="C43" s="10">
        <v>1830</v>
      </c>
      <c r="D43" s="8"/>
      <c r="E43" s="33">
        <v>1018</v>
      </c>
    </row>
    <row r="44" spans="3:5" ht="12.75">
      <c r="C44" s="19"/>
      <c r="D44" s="8"/>
      <c r="E44" s="19"/>
    </row>
    <row r="45" spans="2:5" ht="12.75">
      <c r="B45" s="1" t="s">
        <v>49</v>
      </c>
      <c r="C45" s="8">
        <f>SUM(C39:C44)</f>
        <v>-10475</v>
      </c>
      <c r="E45" s="8">
        <f>SUM(E39:E44)</f>
        <v>-11327</v>
      </c>
    </row>
    <row r="46" spans="3:5" ht="12.75">
      <c r="C46" s="8"/>
      <c r="E46" s="18"/>
    </row>
    <row r="47" spans="2:5" ht="12.75">
      <c r="B47" s="3" t="s">
        <v>50</v>
      </c>
      <c r="C47" s="8"/>
      <c r="E47" s="18"/>
    </row>
    <row r="48" spans="3:5" ht="12.75">
      <c r="C48" s="8"/>
      <c r="E48" s="18"/>
    </row>
    <row r="49" spans="2:5" ht="12.75">
      <c r="B49" s="1" t="s">
        <v>51</v>
      </c>
      <c r="C49" s="9">
        <v>1462</v>
      </c>
      <c r="D49" s="8"/>
      <c r="E49" s="9">
        <v>382</v>
      </c>
    </row>
    <row r="50" spans="2:5" ht="12.75">
      <c r="B50" s="1" t="s">
        <v>125</v>
      </c>
      <c r="C50" s="10">
        <v>-2445</v>
      </c>
      <c r="D50" s="8"/>
      <c r="E50" s="10">
        <v>-2642</v>
      </c>
    </row>
    <row r="51" spans="2:5" ht="12.75">
      <c r="B51" s="1" t="s">
        <v>113</v>
      </c>
      <c r="C51" s="10">
        <v>1689</v>
      </c>
      <c r="D51" s="8"/>
      <c r="E51" s="10">
        <v>1085</v>
      </c>
    </row>
    <row r="52" spans="2:5" ht="12.75">
      <c r="B52" s="1" t="s">
        <v>154</v>
      </c>
      <c r="C52" s="10">
        <v>-284</v>
      </c>
      <c r="D52" s="8"/>
      <c r="E52" s="10">
        <v>0</v>
      </c>
    </row>
    <row r="53" spans="2:5" ht="12.75">
      <c r="B53" s="1" t="s">
        <v>52</v>
      </c>
      <c r="C53" s="10">
        <v>-17700</v>
      </c>
      <c r="D53" s="8"/>
      <c r="E53" s="10">
        <v>-10500</v>
      </c>
    </row>
    <row r="54" spans="3:5" ht="12.75">
      <c r="C54" s="19"/>
      <c r="D54" s="8"/>
      <c r="E54" s="19"/>
    </row>
    <row r="55" spans="2:5" ht="12.75">
      <c r="B55" s="1" t="s">
        <v>162</v>
      </c>
      <c r="C55" s="8">
        <f>SUM(C49:C54)</f>
        <v>-17278</v>
      </c>
      <c r="E55" s="8">
        <f>SUM(E49:E54)</f>
        <v>-11675</v>
      </c>
    </row>
    <row r="56" spans="3:5" ht="12.75">
      <c r="C56" s="13"/>
      <c r="E56" s="20"/>
    </row>
    <row r="57" spans="2:5" ht="12.75">
      <c r="B57" s="1" t="s">
        <v>53</v>
      </c>
      <c r="C57" s="8">
        <f>+C35+C45+C55</f>
        <v>54361</v>
      </c>
      <c r="E57" s="8">
        <f>+E35+E45+E55</f>
        <v>5404</v>
      </c>
    </row>
    <row r="58" spans="3:5" ht="12.75">
      <c r="C58" s="8"/>
      <c r="E58" s="18"/>
    </row>
    <row r="59" spans="2:5" ht="12.75">
      <c r="B59" s="1" t="s">
        <v>54</v>
      </c>
      <c r="C59" s="8">
        <v>57423</v>
      </c>
      <c r="E59" s="18">
        <v>52019</v>
      </c>
    </row>
    <row r="60" spans="3:5" ht="12.75">
      <c r="C60" s="8"/>
      <c r="E60" s="18"/>
    </row>
    <row r="61" spans="2:5" ht="13.5" thickBot="1">
      <c r="B61" s="1" t="s">
        <v>55</v>
      </c>
      <c r="C61" s="17">
        <f>+C57+C59</f>
        <v>111784</v>
      </c>
      <c r="E61" s="17">
        <f>+E57+E59</f>
        <v>57423</v>
      </c>
    </row>
    <row r="62" spans="3:5" ht="13.5" thickTop="1">
      <c r="C62" s="8"/>
      <c r="E62" s="18"/>
    </row>
    <row r="63" spans="2:5" ht="12.75">
      <c r="B63" s="1" t="s">
        <v>56</v>
      </c>
      <c r="C63" s="8"/>
      <c r="E63" s="18"/>
    </row>
    <row r="64" spans="3:5" ht="12.75">
      <c r="C64" s="8"/>
      <c r="E64" s="18"/>
    </row>
    <row r="65" spans="2:5" ht="12.75">
      <c r="B65" s="1" t="s">
        <v>57</v>
      </c>
      <c r="C65" s="8">
        <v>117893</v>
      </c>
      <c r="E65" s="8">
        <v>62631</v>
      </c>
    </row>
    <row r="66" spans="2:5" ht="12.75">
      <c r="B66" s="1" t="s">
        <v>58</v>
      </c>
      <c r="C66" s="13">
        <v>-6109</v>
      </c>
      <c r="E66" s="13">
        <v>-5208</v>
      </c>
    </row>
    <row r="67" spans="3:5" ht="13.5" thickBot="1">
      <c r="C67" s="17">
        <f>SUM(C65:C66)</f>
        <v>111784</v>
      </c>
      <c r="E67" s="17">
        <f>SUM(E65:E66)</f>
        <v>57423</v>
      </c>
    </row>
    <row r="68" spans="3:5" ht="13.5" thickTop="1">
      <c r="C68" s="21"/>
      <c r="E68" s="18"/>
    </row>
    <row r="69" spans="3:5" ht="12.75">
      <c r="C69" s="8"/>
      <c r="E69" s="18"/>
    </row>
    <row r="70" spans="2:5" ht="12.75">
      <c r="B70" s="3" t="s">
        <v>105</v>
      </c>
      <c r="C70" s="8"/>
      <c r="E70" s="18"/>
    </row>
    <row r="71" spans="2:5" ht="12.75">
      <c r="B71" s="3" t="s">
        <v>128</v>
      </c>
      <c r="C71" s="8"/>
      <c r="E71" s="18"/>
    </row>
    <row r="72" spans="3:5" ht="12.75">
      <c r="C72" s="8"/>
      <c r="E72" s="18"/>
    </row>
    <row r="73" spans="3:5" ht="12.75">
      <c r="C73" s="8"/>
      <c r="E73" s="18"/>
    </row>
    <row r="74" spans="2:5" ht="12.75">
      <c r="B74" s="24"/>
      <c r="C74" s="21"/>
      <c r="D74" s="24"/>
      <c r="E74" s="25"/>
    </row>
    <row r="75" spans="2:5" ht="12.75">
      <c r="B75" s="24"/>
      <c r="C75" s="21"/>
      <c r="D75" s="24"/>
      <c r="E75" s="25"/>
    </row>
    <row r="76" spans="2:5" ht="12.75">
      <c r="B76" s="24"/>
      <c r="C76" s="21"/>
      <c r="D76" s="24"/>
      <c r="E76" s="25"/>
    </row>
    <row r="77" spans="2:5" ht="12.75">
      <c r="B77" s="24"/>
      <c r="C77" s="21"/>
      <c r="D77" s="24"/>
      <c r="E77" s="25"/>
    </row>
    <row r="78" spans="2:5" ht="12.75">
      <c r="B78" s="24"/>
      <c r="C78" s="26"/>
      <c r="D78" s="24"/>
      <c r="E78" s="25"/>
    </row>
    <row r="79" spans="2:5" ht="12.75">
      <c r="B79" s="24"/>
      <c r="C79" s="21"/>
      <c r="D79" s="24"/>
      <c r="E79" s="25"/>
    </row>
    <row r="80" spans="2:5" ht="12.75">
      <c r="B80" s="24"/>
      <c r="C80" s="21"/>
      <c r="D80" s="24"/>
      <c r="E80" s="25"/>
    </row>
    <row r="81" spans="2:5" ht="12.75">
      <c r="B81" s="24"/>
      <c r="C81" s="21"/>
      <c r="D81" s="24"/>
      <c r="E81" s="25"/>
    </row>
    <row r="82" spans="2:5" ht="12.75">
      <c r="B82" s="24"/>
      <c r="C82" s="21"/>
      <c r="D82" s="24"/>
      <c r="E82" s="25"/>
    </row>
    <row r="83" spans="2:5" ht="12.75">
      <c r="B83" s="24"/>
      <c r="C83" s="21"/>
      <c r="D83" s="24"/>
      <c r="E83" s="25"/>
    </row>
    <row r="84" spans="2:5" ht="12.75">
      <c r="B84" s="24"/>
      <c r="C84" s="21"/>
      <c r="D84" s="24"/>
      <c r="E84" s="25"/>
    </row>
    <row r="85" spans="2:5" ht="12.75">
      <c r="B85" s="24"/>
      <c r="C85" s="21"/>
      <c r="D85" s="24"/>
      <c r="E85" s="25"/>
    </row>
    <row r="86" spans="2:5" ht="12.75">
      <c r="B86" s="24"/>
      <c r="C86" s="21"/>
      <c r="D86" s="24"/>
      <c r="E86" s="25"/>
    </row>
    <row r="87" spans="2:5" ht="12.75">
      <c r="B87" s="24"/>
      <c r="C87" s="21"/>
      <c r="D87" s="24"/>
      <c r="E87" s="25"/>
    </row>
    <row r="88" spans="3:5" ht="12.75">
      <c r="C88" s="8"/>
      <c r="E88" s="18"/>
    </row>
    <row r="89" spans="3:5" ht="12.75">
      <c r="C89" s="8"/>
      <c r="E89" s="18"/>
    </row>
    <row r="90" spans="3:5" ht="12.75">
      <c r="C90" s="8"/>
      <c r="E90" s="18"/>
    </row>
    <row r="91" spans="3:5" ht="12.75">
      <c r="C91" s="8"/>
      <c r="E91" s="18"/>
    </row>
    <row r="92" spans="3:5" ht="12.75">
      <c r="C92" s="8"/>
      <c r="E92" s="18"/>
    </row>
    <row r="93" spans="3:5" ht="12.75">
      <c r="C93" s="8"/>
      <c r="E93" s="18"/>
    </row>
    <row r="94" spans="3:5" ht="12.75">
      <c r="C94" s="8"/>
      <c r="E94" s="18"/>
    </row>
    <row r="95" spans="3:5" ht="12.75">
      <c r="C95" s="8"/>
      <c r="E95" s="18"/>
    </row>
    <row r="96" spans="3:5" ht="12.75">
      <c r="C96" s="8"/>
      <c r="E96" s="18"/>
    </row>
    <row r="97" spans="3:5" ht="12.75">
      <c r="C97" s="8"/>
      <c r="E97" s="18"/>
    </row>
    <row r="98" spans="3:5" ht="12.75">
      <c r="C98" s="8"/>
      <c r="E98" s="18"/>
    </row>
    <row r="99" spans="3:5" ht="12.75">
      <c r="C99" s="8"/>
      <c r="E99" s="18"/>
    </row>
    <row r="100" spans="3:5" ht="12.75">
      <c r="C100" s="8"/>
      <c r="E100" s="18"/>
    </row>
    <row r="101" spans="3:5" ht="12.75">
      <c r="C101" s="8"/>
      <c r="E101" s="18"/>
    </row>
    <row r="102" spans="3:5" ht="12.75">
      <c r="C102" s="8"/>
      <c r="E102" s="18"/>
    </row>
    <row r="103" spans="3:5" ht="12.75">
      <c r="C103" s="8"/>
      <c r="E103" s="18"/>
    </row>
    <row r="104" spans="3:5" ht="12.75">
      <c r="C104" s="8"/>
      <c r="E104" s="18"/>
    </row>
    <row r="105" spans="3:5" ht="12.75">
      <c r="C105" s="8"/>
      <c r="E105" s="18"/>
    </row>
    <row r="106" spans="3:5" ht="12.75">
      <c r="C106" s="8"/>
      <c r="E106" s="18"/>
    </row>
    <row r="107" spans="3:5" ht="12.75">
      <c r="C107" s="8"/>
      <c r="E107" s="18"/>
    </row>
    <row r="108" spans="3:5" ht="12.75">
      <c r="C108" s="8"/>
      <c r="E108" s="18"/>
    </row>
    <row r="109" ht="12.75">
      <c r="C109" s="8"/>
    </row>
    <row r="110" ht="12.75">
      <c r="C110" s="8"/>
    </row>
    <row r="111" ht="12.75">
      <c r="C111" s="8"/>
    </row>
    <row r="112" ht="12.75">
      <c r="C112" s="8"/>
    </row>
    <row r="113" ht="12.75">
      <c r="C113" s="8"/>
    </row>
    <row r="114" ht="12.75">
      <c r="C114" s="8"/>
    </row>
    <row r="115" ht="12.75">
      <c r="C115" s="8"/>
    </row>
    <row r="116" ht="12.75">
      <c r="C116" s="8"/>
    </row>
    <row r="117" ht="12.75">
      <c r="C117" s="8"/>
    </row>
    <row r="118" ht="12.75">
      <c r="C118" s="8"/>
    </row>
    <row r="119" ht="12.75">
      <c r="C119" s="8"/>
    </row>
    <row r="120" ht="12.75">
      <c r="C120" s="8"/>
    </row>
    <row r="121" ht="12.75">
      <c r="C121" s="8"/>
    </row>
    <row r="122" ht="12.75">
      <c r="C122" s="8"/>
    </row>
    <row r="123" ht="12.75">
      <c r="C123" s="8"/>
    </row>
    <row r="124" ht="12.75">
      <c r="C124" s="8"/>
    </row>
    <row r="125" ht="12.75">
      <c r="C125" s="8"/>
    </row>
    <row r="126" ht="12.75">
      <c r="C126" s="8"/>
    </row>
    <row r="127" ht="12.75">
      <c r="C127" s="8"/>
    </row>
    <row r="128" ht="12.75">
      <c r="C128" s="8"/>
    </row>
    <row r="129" ht="12.75">
      <c r="C129" s="8"/>
    </row>
    <row r="130" ht="12.75">
      <c r="C130" s="8"/>
    </row>
    <row r="131" ht="12.75">
      <c r="C131" s="8"/>
    </row>
    <row r="132" ht="12.75">
      <c r="C132" s="8"/>
    </row>
    <row r="133" ht="12.75">
      <c r="C133" s="8"/>
    </row>
    <row r="134" ht="12.75">
      <c r="C134" s="8"/>
    </row>
    <row r="135" ht="12.75">
      <c r="C135" s="8"/>
    </row>
    <row r="136" ht="12.75">
      <c r="C136" s="8"/>
    </row>
    <row r="137" ht="12.75">
      <c r="C137" s="8"/>
    </row>
  </sheetData>
  <sheetProtection/>
  <printOptions/>
  <pageMargins left="0.96" right="0.3" top="0.57" bottom="0.59" header="0.5" footer="0.5"/>
  <pageSetup horizontalDpi="600" verticalDpi="600" orientation="portrait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JOHNLIM-KLSE</cp:lastModifiedBy>
  <cp:lastPrinted>2016-02-24T07:59:34Z</cp:lastPrinted>
  <dcterms:created xsi:type="dcterms:W3CDTF">1996-10-14T23:33:28Z</dcterms:created>
  <dcterms:modified xsi:type="dcterms:W3CDTF">2016-02-24T07:59:40Z</dcterms:modified>
  <cp:category/>
  <cp:version/>
  <cp:contentType/>
  <cp:contentStatus/>
</cp:coreProperties>
</file>